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cr\Downloads\GDH Reports\GDH Virtual Champs 2023\"/>
    </mc:Choice>
  </mc:AlternateContent>
  <xr:revisionPtr revIDLastSave="0" documentId="13_ncr:1_{06DFD8DE-1CAD-4896-8D37-6E6896BC7211}" xr6:coauthVersionLast="47" xr6:coauthVersionMax="47" xr10:uidLastSave="{00000000-0000-0000-0000-000000000000}"/>
  <bookViews>
    <workbookView xWindow="-118" yWindow="-118" windowWidth="25370" windowHeight="13759" xr2:uid="{221B70D8-F45B-477E-978D-3246FAA7CE8D}"/>
  </bookViews>
  <sheets>
    <sheet name="2023 GDH Champs Overall" sheetId="1" r:id="rId1"/>
    <sheet name="2023 GDH Champs Road" sheetId="5" r:id="rId2"/>
    <sheet name="2023 GDH Champs Trail" sheetId="3" r:id="rId3"/>
    <sheet name="2023 GDH Champs Fell" sheetId="4" r:id="rId4"/>
    <sheet name="Leader Table" sheetId="6" r:id="rId5"/>
  </sheets>
  <definedNames>
    <definedName name="_xlnm._FilterDatabase" localSheetId="3" hidden="1">'2023 GDH Champs Fell'!$A$3:$L$62</definedName>
    <definedName name="_xlnm._FilterDatabase" localSheetId="0" hidden="1">'2023 GDH Champs Overall'!$A$3:$AE$82</definedName>
    <definedName name="_xlnm._FilterDatabase" localSheetId="1" hidden="1">'2023 GDH Champs Road'!$A$3:$L$71</definedName>
    <definedName name="_xlnm._FilterDatabase" localSheetId="2" hidden="1">'2023 GDH Champs Trail'!$A$3:$L$58</definedName>
    <definedName name="_xlnm._FilterDatabase" localSheetId="4" hidden="1">'Leader Table'!$A$1:$F$1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3" l="1"/>
  <c r="E58" i="3"/>
  <c r="D58" i="3"/>
  <c r="D40" i="3"/>
  <c r="E40" i="3"/>
  <c r="F40" i="3"/>
  <c r="D29" i="3"/>
  <c r="E29" i="3"/>
  <c r="F29" i="3"/>
  <c r="D5" i="3"/>
  <c r="E5" i="3"/>
  <c r="F5" i="3"/>
  <c r="Y82" i="1"/>
  <c r="D62" i="4"/>
  <c r="E62" i="4"/>
  <c r="F62" i="4"/>
  <c r="W82" i="1"/>
  <c r="F32" i="4"/>
  <c r="E32" i="4"/>
  <c r="D32" i="4"/>
  <c r="D47" i="4"/>
  <c r="E47" i="4"/>
  <c r="F47" i="4"/>
  <c r="D46" i="4"/>
  <c r="E46" i="4"/>
  <c r="F46" i="4"/>
  <c r="D22" i="4"/>
  <c r="E22" i="4"/>
  <c r="F22" i="4"/>
  <c r="U82" i="1" l="1"/>
  <c r="D20" i="5"/>
  <c r="E20" i="5"/>
  <c r="F20" i="5"/>
  <c r="S82" i="1"/>
  <c r="E30" i="1"/>
  <c r="E31" i="1"/>
  <c r="D24" i="1"/>
  <c r="E24" i="1"/>
  <c r="F24" i="1"/>
  <c r="G24" i="1"/>
  <c r="F13" i="6"/>
  <c r="D56" i="3"/>
  <c r="E56" i="3"/>
  <c r="F56" i="3"/>
  <c r="D38" i="3"/>
  <c r="E38" i="3"/>
  <c r="F38" i="3"/>
  <c r="D42" i="3"/>
  <c r="E42" i="3"/>
  <c r="F42" i="3"/>
  <c r="F41" i="3"/>
  <c r="D41" i="3"/>
  <c r="E41" i="3"/>
  <c r="D55" i="3"/>
  <c r="E55" i="3"/>
  <c r="F55" i="3"/>
  <c r="Q82" i="1"/>
  <c r="E57" i="1"/>
  <c r="E74" i="1"/>
  <c r="O82" i="1"/>
  <c r="D14" i="5"/>
  <c r="E14" i="5"/>
  <c r="F14" i="5"/>
  <c r="D69" i="5"/>
  <c r="E69" i="5"/>
  <c r="F69" i="5"/>
  <c r="D49" i="5"/>
  <c r="E49" i="5"/>
  <c r="F49" i="5"/>
  <c r="D41" i="5"/>
  <c r="E41" i="5"/>
  <c r="F41" i="5"/>
  <c r="D52" i="5"/>
  <c r="E52" i="5"/>
  <c r="F52" i="5"/>
  <c r="D62" i="5"/>
  <c r="E62" i="5"/>
  <c r="F62" i="5"/>
  <c r="D43" i="5"/>
  <c r="D30" i="5"/>
  <c r="D12" i="5"/>
  <c r="D32" i="5"/>
  <c r="D4" i="5"/>
  <c r="D16" i="5"/>
  <c r="D18" i="5"/>
  <c r="D17" i="5"/>
  <c r="D6" i="5"/>
  <c r="D28" i="5"/>
  <c r="D67" i="5"/>
  <c r="D66" i="5"/>
  <c r="D21" i="5"/>
  <c r="D59" i="5"/>
  <c r="D47" i="5"/>
  <c r="D23" i="5"/>
  <c r="D71" i="5"/>
  <c r="D54" i="5"/>
  <c r="D57" i="5"/>
  <c r="D46" i="5"/>
  <c r="D68" i="5"/>
  <c r="D42" i="5"/>
  <c r="D51" i="5"/>
  <c r="D58" i="5"/>
  <c r="D35" i="5"/>
  <c r="D36" i="5"/>
  <c r="D25" i="5"/>
  <c r="D9" i="5"/>
  <c r="D61" i="5"/>
  <c r="D22" i="5"/>
  <c r="D29" i="5"/>
  <c r="D55" i="5"/>
  <c r="D34" i="5"/>
  <c r="D56" i="5"/>
  <c r="D63" i="5"/>
  <c r="D10" i="5"/>
  <c r="D64" i="5"/>
  <c r="D40" i="5"/>
  <c r="D26" i="5"/>
  <c r="D65" i="5"/>
  <c r="D33" i="5"/>
  <c r="D70" i="5"/>
  <c r="D13" i="5"/>
  <c r="D45" i="5"/>
  <c r="D50" i="5"/>
  <c r="D38" i="5"/>
  <c r="D48" i="5"/>
  <c r="D39" i="5"/>
  <c r="D31" i="5"/>
  <c r="D15" i="5"/>
  <c r="D53" i="5"/>
  <c r="D60" i="5"/>
  <c r="D44" i="5"/>
  <c r="D37" i="5"/>
  <c r="D19" i="5"/>
  <c r="D5" i="5"/>
  <c r="D27" i="5"/>
  <c r="D8" i="5"/>
  <c r="D11" i="5"/>
  <c r="D7" i="5"/>
  <c r="D24" i="5"/>
  <c r="D79" i="1"/>
  <c r="E79" i="1"/>
  <c r="F79" i="1"/>
  <c r="G79" i="1"/>
  <c r="D51" i="4"/>
  <c r="E51" i="4"/>
  <c r="F51" i="4"/>
  <c r="D54" i="1"/>
  <c r="E54" i="1"/>
  <c r="F54" i="1"/>
  <c r="G54" i="1"/>
  <c r="M82" i="1" l="1"/>
  <c r="D6" i="4"/>
  <c r="E6" i="4"/>
  <c r="F6" i="4"/>
  <c r="D4" i="4"/>
  <c r="E4" i="4"/>
  <c r="F4" i="4"/>
  <c r="D8" i="4"/>
  <c r="E8" i="4"/>
  <c r="F8" i="4"/>
  <c r="D9" i="4"/>
  <c r="E9" i="4"/>
  <c r="F9" i="4"/>
  <c r="D11" i="4"/>
  <c r="E11" i="4"/>
  <c r="F11" i="4"/>
  <c r="D10" i="4"/>
  <c r="E10" i="4"/>
  <c r="F10" i="4"/>
  <c r="D7" i="4"/>
  <c r="E7" i="4"/>
  <c r="F7" i="4"/>
  <c r="D13" i="4"/>
  <c r="E13" i="4"/>
  <c r="F13" i="4"/>
  <c r="D12" i="4"/>
  <c r="E12" i="4"/>
  <c r="F12" i="4"/>
  <c r="D14" i="4"/>
  <c r="E14" i="4"/>
  <c r="F14" i="4"/>
  <c r="D17" i="4"/>
  <c r="E17" i="4"/>
  <c r="F17" i="4"/>
  <c r="D19" i="4"/>
  <c r="E19" i="4"/>
  <c r="F19" i="4"/>
  <c r="D18" i="4"/>
  <c r="E18" i="4"/>
  <c r="F18" i="4"/>
  <c r="D20" i="4"/>
  <c r="E20" i="4"/>
  <c r="F20" i="4"/>
  <c r="D21" i="4"/>
  <c r="E21" i="4"/>
  <c r="F21" i="4"/>
  <c r="D15" i="4"/>
  <c r="E15" i="4"/>
  <c r="F15" i="4"/>
  <c r="D16" i="4"/>
  <c r="E16" i="4"/>
  <c r="F16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5" i="4"/>
  <c r="E35" i="4"/>
  <c r="F35" i="4"/>
  <c r="D36" i="4"/>
  <c r="E36" i="4"/>
  <c r="F36" i="4"/>
  <c r="D31" i="4"/>
  <c r="E31" i="4"/>
  <c r="F31" i="4"/>
  <c r="D30" i="4"/>
  <c r="E30" i="4"/>
  <c r="F30" i="4"/>
  <c r="D33" i="4"/>
  <c r="E33" i="4"/>
  <c r="F33" i="4"/>
  <c r="D34" i="4"/>
  <c r="E34" i="4"/>
  <c r="F34" i="4"/>
  <c r="D38" i="4"/>
  <c r="E38" i="4"/>
  <c r="F38" i="4"/>
  <c r="D41" i="4"/>
  <c r="E41" i="4"/>
  <c r="F41" i="4"/>
  <c r="D42" i="4"/>
  <c r="E42" i="4"/>
  <c r="F42" i="4"/>
  <c r="D48" i="4"/>
  <c r="E48" i="4"/>
  <c r="F48" i="4"/>
  <c r="D40" i="4"/>
  <c r="E40" i="4"/>
  <c r="F40" i="4"/>
  <c r="D43" i="4"/>
  <c r="E43" i="4"/>
  <c r="F43" i="4"/>
  <c r="D45" i="4"/>
  <c r="E45" i="4"/>
  <c r="F45" i="4"/>
  <c r="D39" i="4"/>
  <c r="E39" i="4"/>
  <c r="F39" i="4"/>
  <c r="D49" i="4"/>
  <c r="E49" i="4"/>
  <c r="F49" i="4"/>
  <c r="D44" i="4"/>
  <c r="E44" i="4"/>
  <c r="F44" i="4"/>
  <c r="D37" i="4"/>
  <c r="E37" i="4"/>
  <c r="F37" i="4"/>
  <c r="D50" i="4"/>
  <c r="E50" i="4"/>
  <c r="F50" i="4"/>
  <c r="D52" i="4"/>
  <c r="E52" i="4"/>
  <c r="F52" i="4"/>
  <c r="D53" i="4"/>
  <c r="E53" i="4"/>
  <c r="F53" i="4"/>
  <c r="D57" i="4"/>
  <c r="E57" i="4"/>
  <c r="F57" i="4"/>
  <c r="D54" i="4"/>
  <c r="E54" i="4"/>
  <c r="F54" i="4"/>
  <c r="D55" i="4"/>
  <c r="E55" i="4"/>
  <c r="F55" i="4"/>
  <c r="D56" i="4"/>
  <c r="E56" i="4"/>
  <c r="F56" i="4"/>
  <c r="D58" i="4"/>
  <c r="E58" i="4"/>
  <c r="F58" i="4"/>
  <c r="D59" i="4"/>
  <c r="E59" i="4"/>
  <c r="F59" i="4"/>
  <c r="D60" i="4"/>
  <c r="E60" i="4"/>
  <c r="F60" i="4"/>
  <c r="D61" i="4"/>
  <c r="E61" i="4"/>
  <c r="F61" i="4"/>
  <c r="D5" i="4"/>
  <c r="E5" i="4"/>
  <c r="F5" i="4"/>
  <c r="D25" i="1"/>
  <c r="E25" i="1"/>
  <c r="F25" i="1"/>
  <c r="G25" i="1"/>
  <c r="D58" i="1"/>
  <c r="E58" i="1"/>
  <c r="F58" i="1"/>
  <c r="G58" i="1"/>
  <c r="D46" i="1"/>
  <c r="E46" i="1"/>
  <c r="F46" i="1"/>
  <c r="G46" i="1"/>
  <c r="D44" i="1"/>
  <c r="E44" i="1"/>
  <c r="F44" i="1"/>
  <c r="G44" i="1"/>
  <c r="G72" i="1"/>
  <c r="G40" i="1"/>
  <c r="G8" i="1"/>
  <c r="D8" i="1"/>
  <c r="E8" i="1"/>
  <c r="F8" i="1"/>
  <c r="D16" i="1"/>
  <c r="E16" i="1"/>
  <c r="F16" i="1"/>
  <c r="G16" i="1"/>
  <c r="D47" i="1"/>
  <c r="E47" i="1"/>
  <c r="F47" i="1"/>
  <c r="G47" i="1"/>
  <c r="K82" i="1"/>
  <c r="D64" i="1"/>
  <c r="E64" i="1"/>
  <c r="F64" i="1"/>
  <c r="G64" i="1"/>
  <c r="D26" i="1"/>
  <c r="E26" i="1"/>
  <c r="F26" i="1"/>
  <c r="G26" i="1"/>
  <c r="D72" i="1"/>
  <c r="F72" i="1"/>
  <c r="D65" i="1"/>
  <c r="E65" i="1"/>
  <c r="F65" i="1"/>
  <c r="G65" i="1"/>
  <c r="D73" i="1"/>
  <c r="E73" i="1"/>
  <c r="F73" i="1"/>
  <c r="G73" i="1"/>
  <c r="D11" i="3"/>
  <c r="F11" i="3"/>
  <c r="E11" i="3"/>
  <c r="D6" i="3"/>
  <c r="D7" i="3"/>
  <c r="D8" i="3"/>
  <c r="D10" i="3"/>
  <c r="D9" i="3"/>
  <c r="D13" i="3"/>
  <c r="D12" i="3"/>
  <c r="D14" i="3"/>
  <c r="D16" i="3"/>
  <c r="D17" i="3"/>
  <c r="D15" i="3"/>
  <c r="D18" i="3"/>
  <c r="D19" i="3"/>
  <c r="D20" i="3"/>
  <c r="D21" i="3"/>
  <c r="D22" i="3"/>
  <c r="D23" i="3"/>
  <c r="D28" i="3"/>
  <c r="D27" i="3"/>
  <c r="D24" i="3"/>
  <c r="D25" i="3"/>
  <c r="D30" i="3"/>
  <c r="D26" i="3"/>
  <c r="D31" i="3"/>
  <c r="D34" i="3"/>
  <c r="D32" i="3"/>
  <c r="D43" i="3"/>
  <c r="D35" i="3"/>
  <c r="D39" i="3"/>
  <c r="D37" i="3"/>
  <c r="D36" i="3"/>
  <c r="D44" i="3"/>
  <c r="D33" i="3"/>
  <c r="D45" i="3"/>
  <c r="D47" i="3"/>
  <c r="D49" i="3"/>
  <c r="D48" i="3"/>
  <c r="D54" i="3"/>
  <c r="D50" i="3"/>
  <c r="D46" i="3"/>
  <c r="D52" i="3"/>
  <c r="D53" i="3"/>
  <c r="D51" i="3"/>
  <c r="D57" i="3"/>
  <c r="D4" i="3"/>
  <c r="E6" i="3"/>
  <c r="E7" i="3"/>
  <c r="E8" i="3"/>
  <c r="E10" i="3"/>
  <c r="E9" i="3"/>
  <c r="E13" i="3"/>
  <c r="E12" i="3"/>
  <c r="E14" i="3"/>
  <c r="E16" i="3"/>
  <c r="E17" i="3"/>
  <c r="E15" i="3"/>
  <c r="E18" i="3"/>
  <c r="E19" i="3"/>
  <c r="E20" i="3"/>
  <c r="E21" i="3"/>
  <c r="E22" i="3"/>
  <c r="E23" i="3"/>
  <c r="E28" i="3"/>
  <c r="E27" i="3"/>
  <c r="E24" i="3"/>
  <c r="E25" i="3"/>
  <c r="E30" i="3"/>
  <c r="E26" i="3"/>
  <c r="E31" i="3"/>
  <c r="E34" i="3"/>
  <c r="E32" i="3"/>
  <c r="E43" i="3"/>
  <c r="E35" i="3"/>
  <c r="E39" i="3"/>
  <c r="E37" i="3"/>
  <c r="E36" i="3"/>
  <c r="E44" i="3"/>
  <c r="E33" i="3"/>
  <c r="E45" i="3"/>
  <c r="E47" i="3"/>
  <c r="E49" i="3"/>
  <c r="E48" i="3"/>
  <c r="E54" i="3"/>
  <c r="E50" i="3"/>
  <c r="E46" i="3"/>
  <c r="E52" i="3"/>
  <c r="E53" i="3"/>
  <c r="E51" i="3"/>
  <c r="E57" i="3"/>
  <c r="E4" i="3"/>
  <c r="F6" i="3"/>
  <c r="F7" i="3"/>
  <c r="F8" i="3"/>
  <c r="F10" i="3"/>
  <c r="F9" i="3"/>
  <c r="F13" i="3"/>
  <c r="F12" i="3"/>
  <c r="F14" i="3"/>
  <c r="F16" i="3"/>
  <c r="F17" i="3"/>
  <c r="F15" i="3"/>
  <c r="F18" i="3"/>
  <c r="F19" i="3"/>
  <c r="F20" i="3"/>
  <c r="F21" i="3"/>
  <c r="F22" i="3"/>
  <c r="F23" i="3"/>
  <c r="F28" i="3"/>
  <c r="F27" i="3"/>
  <c r="F24" i="3"/>
  <c r="F25" i="3"/>
  <c r="F30" i="3"/>
  <c r="F26" i="3"/>
  <c r="F31" i="3"/>
  <c r="F34" i="3"/>
  <c r="F32" i="3"/>
  <c r="F43" i="3"/>
  <c r="F35" i="3"/>
  <c r="F39" i="3"/>
  <c r="F37" i="3"/>
  <c r="F36" i="3"/>
  <c r="F44" i="3"/>
  <c r="F33" i="3"/>
  <c r="F45" i="3"/>
  <c r="F47" i="3"/>
  <c r="F49" i="3"/>
  <c r="F48" i="3"/>
  <c r="F54" i="3"/>
  <c r="F50" i="3"/>
  <c r="F46" i="3"/>
  <c r="F52" i="3"/>
  <c r="F53" i="3"/>
  <c r="F51" i="3"/>
  <c r="F57" i="3"/>
  <c r="F4" i="3"/>
  <c r="F29" i="5"/>
  <c r="D13" i="1"/>
  <c r="E13" i="1"/>
  <c r="F13" i="1"/>
  <c r="G13" i="1"/>
  <c r="D69" i="1"/>
  <c r="E69" i="1"/>
  <c r="F69" i="1"/>
  <c r="G69" i="1"/>
  <c r="F34" i="5"/>
  <c r="E34" i="5"/>
  <c r="F24" i="5"/>
  <c r="E24" i="5"/>
  <c r="G22" i="1"/>
  <c r="D22" i="1"/>
  <c r="F22" i="1"/>
  <c r="E22" i="1"/>
  <c r="G39" i="1"/>
  <c r="D39" i="1"/>
  <c r="F39" i="1"/>
  <c r="E39" i="1"/>
  <c r="D57" i="1"/>
  <c r="F57" i="1"/>
  <c r="F68" i="1"/>
  <c r="F40" i="1"/>
  <c r="D62" i="1"/>
  <c r="F62" i="1"/>
  <c r="D74" i="1"/>
  <c r="F74" i="1"/>
  <c r="F39" i="5"/>
  <c r="F40" i="5"/>
  <c r="F43" i="5"/>
  <c r="F30" i="5"/>
  <c r="F33" i="5"/>
  <c r="F31" i="5"/>
  <c r="F32" i="5"/>
  <c r="F42" i="5"/>
  <c r="F44" i="5"/>
  <c r="F53" i="5"/>
  <c r="F35" i="5"/>
  <c r="F48" i="5"/>
  <c r="F54" i="5"/>
  <c r="F50" i="5"/>
  <c r="F64" i="5"/>
  <c r="F36" i="5"/>
  <c r="F46" i="5"/>
  <c r="F51" i="5"/>
  <c r="F45" i="5"/>
  <c r="F15" i="5"/>
  <c r="F55" i="5"/>
  <c r="F65" i="5"/>
  <c r="F59" i="5"/>
  <c r="F66" i="5"/>
  <c r="F56" i="5"/>
  <c r="F4" i="5"/>
  <c r="F5" i="5"/>
  <c r="F60" i="5"/>
  <c r="F38" i="5"/>
  <c r="F57" i="5"/>
  <c r="F17" i="5"/>
  <c r="F8" i="5"/>
  <c r="F18" i="5"/>
  <c r="F70" i="5"/>
  <c r="F67" i="5"/>
  <c r="F21" i="5"/>
  <c r="F37" i="5"/>
  <c r="F12" i="5"/>
  <c r="F71" i="5"/>
  <c r="F16" i="5"/>
  <c r="F68" i="5"/>
  <c r="F10" i="5"/>
  <c r="F26" i="5"/>
  <c r="F61" i="5"/>
  <c r="F6" i="5"/>
  <c r="F9" i="5"/>
  <c r="F58" i="5"/>
  <c r="F19" i="5"/>
  <c r="F28" i="5"/>
  <c r="F7" i="5"/>
  <c r="F27" i="5"/>
  <c r="F22" i="5"/>
  <c r="F11" i="5"/>
  <c r="F47" i="5"/>
  <c r="F63" i="5"/>
  <c r="F23" i="5"/>
  <c r="F13" i="5"/>
  <c r="F25" i="5"/>
  <c r="E39" i="5"/>
  <c r="E40" i="5"/>
  <c r="E43" i="5"/>
  <c r="E30" i="5"/>
  <c r="E33" i="5"/>
  <c r="E31" i="5"/>
  <c r="E32" i="5"/>
  <c r="E42" i="5"/>
  <c r="E44" i="5"/>
  <c r="E53" i="5"/>
  <c r="E35" i="5"/>
  <c r="E48" i="5"/>
  <c r="E54" i="5"/>
  <c r="E50" i="5"/>
  <c r="E64" i="5"/>
  <c r="E36" i="5"/>
  <c r="E46" i="5"/>
  <c r="E51" i="5"/>
  <c r="E45" i="5"/>
  <c r="E15" i="5"/>
  <c r="E55" i="5"/>
  <c r="E65" i="5"/>
  <c r="E59" i="5"/>
  <c r="E66" i="5"/>
  <c r="E56" i="5"/>
  <c r="E4" i="5"/>
  <c r="E5" i="5"/>
  <c r="E60" i="5"/>
  <c r="E38" i="5"/>
  <c r="E57" i="5"/>
  <c r="E17" i="5"/>
  <c r="E8" i="5"/>
  <c r="E18" i="5"/>
  <c r="E70" i="5"/>
  <c r="E67" i="5"/>
  <c r="E21" i="5"/>
  <c r="E37" i="5"/>
  <c r="E12" i="5"/>
  <c r="E71" i="5"/>
  <c r="E16" i="5"/>
  <c r="E68" i="5"/>
  <c r="E10" i="5"/>
  <c r="E26" i="5"/>
  <c r="E61" i="5"/>
  <c r="E6" i="5"/>
  <c r="E9" i="5"/>
  <c r="E58" i="5"/>
  <c r="E19" i="5"/>
  <c r="E28" i="5"/>
  <c r="E7" i="5"/>
  <c r="E27" i="5"/>
  <c r="E22" i="5"/>
  <c r="E11" i="5"/>
  <c r="E47" i="5"/>
  <c r="E63" i="5"/>
  <c r="E23" i="5"/>
  <c r="E13" i="5"/>
  <c r="E25" i="5"/>
  <c r="E29" i="5"/>
  <c r="F5" i="1"/>
  <c r="F4" i="1"/>
  <c r="D81" i="1" l="1"/>
  <c r="E81" i="1"/>
  <c r="F81" i="1"/>
  <c r="G81" i="1"/>
  <c r="D27" i="1"/>
  <c r="E27" i="1"/>
  <c r="F27" i="1"/>
  <c r="G27" i="1"/>
  <c r="E76" i="1"/>
  <c r="F76" i="1"/>
  <c r="G76" i="1"/>
  <c r="D10" i="1"/>
  <c r="E10" i="1"/>
  <c r="F10" i="1"/>
  <c r="G10" i="1"/>
  <c r="D41" i="1"/>
  <c r="E41" i="1"/>
  <c r="F41" i="1"/>
  <c r="G41" i="1"/>
  <c r="D11" i="1"/>
  <c r="E11" i="1"/>
  <c r="F11" i="1"/>
  <c r="G11" i="1"/>
  <c r="D31" i="1"/>
  <c r="F31" i="1"/>
  <c r="G31" i="1"/>
  <c r="D67" i="1"/>
  <c r="E67" i="1"/>
  <c r="F67" i="1"/>
  <c r="G67" i="1"/>
  <c r="D7" i="1"/>
  <c r="E7" i="1"/>
  <c r="F7" i="1"/>
  <c r="G7" i="1"/>
  <c r="D63" i="1"/>
  <c r="E63" i="1"/>
  <c r="F63" i="1"/>
  <c r="G63" i="1"/>
  <c r="D21" i="1"/>
  <c r="E21" i="1"/>
  <c r="F21" i="1"/>
  <c r="G21" i="1"/>
  <c r="D32" i="1"/>
  <c r="E32" i="1"/>
  <c r="F32" i="1"/>
  <c r="G32" i="1"/>
  <c r="D6" i="1"/>
  <c r="E6" i="1"/>
  <c r="F6" i="1"/>
  <c r="G6" i="1"/>
  <c r="D30" i="1"/>
  <c r="F30" i="1"/>
  <c r="G30" i="1"/>
  <c r="D28" i="1"/>
  <c r="E28" i="1"/>
  <c r="F28" i="1"/>
  <c r="G28" i="1"/>
  <c r="D12" i="1"/>
  <c r="E12" i="1"/>
  <c r="F12" i="1"/>
  <c r="G12" i="1"/>
  <c r="D50" i="1"/>
  <c r="E50" i="1"/>
  <c r="F50" i="1"/>
  <c r="G50" i="1"/>
  <c r="D71" i="1"/>
  <c r="E71" i="1"/>
  <c r="F71" i="1"/>
  <c r="G71" i="1"/>
  <c r="D66" i="1"/>
  <c r="E66" i="1"/>
  <c r="F66" i="1"/>
  <c r="G66" i="1"/>
  <c r="D19" i="1"/>
  <c r="E19" i="1"/>
  <c r="F19" i="1"/>
  <c r="G19" i="1"/>
  <c r="D9" i="1"/>
  <c r="E9" i="1"/>
  <c r="F9" i="1"/>
  <c r="G9" i="1"/>
  <c r="D18" i="1"/>
  <c r="E18" i="1"/>
  <c r="F18" i="1"/>
  <c r="G18" i="1"/>
  <c r="D76" i="1"/>
  <c r="E4" i="1"/>
  <c r="E5" i="1"/>
  <c r="E68" i="1"/>
  <c r="E40" i="1"/>
  <c r="E37" i="1"/>
  <c r="E14" i="1"/>
  <c r="E80" i="1"/>
  <c r="D5" i="1"/>
  <c r="D68" i="1"/>
  <c r="D4" i="1"/>
  <c r="D40" i="1"/>
  <c r="D70" i="1"/>
  <c r="E70" i="1"/>
  <c r="F70" i="1"/>
  <c r="G70" i="1"/>
  <c r="D33" i="1"/>
  <c r="E33" i="1"/>
  <c r="F33" i="1"/>
  <c r="G33" i="1"/>
  <c r="D38" i="1"/>
  <c r="E38" i="1"/>
  <c r="F38" i="1"/>
  <c r="G38" i="1"/>
  <c r="D48" i="1"/>
  <c r="E48" i="1"/>
  <c r="F48" i="1"/>
  <c r="G48" i="1"/>
  <c r="D34" i="1"/>
  <c r="E34" i="1"/>
  <c r="F34" i="1"/>
  <c r="G34" i="1"/>
  <c r="D43" i="1"/>
  <c r="E43" i="1"/>
  <c r="F43" i="1"/>
  <c r="G43" i="1"/>
  <c r="D35" i="1"/>
  <c r="E35" i="1"/>
  <c r="F35" i="1"/>
  <c r="G35" i="1"/>
  <c r="D36" i="1"/>
  <c r="E36" i="1"/>
  <c r="F36" i="1"/>
  <c r="G36" i="1"/>
  <c r="D49" i="1"/>
  <c r="E49" i="1"/>
  <c r="F49" i="1"/>
  <c r="G49" i="1"/>
  <c r="D52" i="1"/>
  <c r="E52" i="1"/>
  <c r="F52" i="1"/>
  <c r="G52" i="1"/>
  <c r="D55" i="1"/>
  <c r="E55" i="1"/>
  <c r="F55" i="1"/>
  <c r="G55" i="1"/>
  <c r="D59" i="1"/>
  <c r="E59" i="1"/>
  <c r="F59" i="1"/>
  <c r="G59" i="1"/>
  <c r="D60" i="1"/>
  <c r="E60" i="1"/>
  <c r="F60" i="1"/>
  <c r="G60" i="1"/>
  <c r="D56" i="1"/>
  <c r="E56" i="1"/>
  <c r="F56" i="1"/>
  <c r="G56" i="1"/>
  <c r="D42" i="1"/>
  <c r="E42" i="1"/>
  <c r="F42" i="1"/>
  <c r="G42" i="1"/>
  <c r="D53" i="1"/>
  <c r="E53" i="1"/>
  <c r="F53" i="1"/>
  <c r="G53" i="1"/>
  <c r="D51" i="1"/>
  <c r="E51" i="1"/>
  <c r="F51" i="1"/>
  <c r="G51" i="1"/>
  <c r="D17" i="1"/>
  <c r="E17" i="1"/>
  <c r="F17" i="1"/>
  <c r="G17" i="1"/>
  <c r="D61" i="1"/>
  <c r="E61" i="1"/>
  <c r="F61" i="1"/>
  <c r="G61" i="1"/>
  <c r="D77" i="1"/>
  <c r="E77" i="1"/>
  <c r="F77" i="1"/>
  <c r="G77" i="1"/>
  <c r="D78" i="1"/>
  <c r="E78" i="1"/>
  <c r="F78" i="1"/>
  <c r="G78" i="1"/>
  <c r="D37" i="1"/>
  <c r="F37" i="1"/>
  <c r="G37" i="1"/>
  <c r="D14" i="1"/>
  <c r="F14" i="1"/>
  <c r="G14" i="1"/>
  <c r="D80" i="1"/>
  <c r="F80" i="1"/>
  <c r="G80" i="1"/>
  <c r="D20" i="1"/>
  <c r="E20" i="1"/>
  <c r="F20" i="1"/>
  <c r="G20" i="1"/>
  <c r="D75" i="1"/>
  <c r="E75" i="1"/>
  <c r="F75" i="1"/>
  <c r="G75" i="1"/>
  <c r="D29" i="1"/>
  <c r="E29" i="1"/>
  <c r="F29" i="1"/>
  <c r="G29" i="1"/>
  <c r="D15" i="1"/>
  <c r="E15" i="1"/>
  <c r="F15" i="1"/>
  <c r="G15" i="1"/>
  <c r="D23" i="1"/>
  <c r="E23" i="1"/>
  <c r="F23" i="1"/>
  <c r="G23" i="1"/>
  <c r="G45" i="1"/>
  <c r="F45" i="1"/>
  <c r="E45" i="1"/>
  <c r="D45" i="1"/>
</calcChain>
</file>

<file path=xl/sharedStrings.xml><?xml version="1.0" encoding="utf-8"?>
<sst xmlns="http://schemas.openxmlformats.org/spreadsheetml/2006/main" count="705" uniqueCount="135">
  <si>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</si>
  <si>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</si>
  <si>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</si>
  <si>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</si>
  <si>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</si>
  <si>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</si>
  <si>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</si>
  <si>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</si>
  <si>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</si>
  <si>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</si>
  <si>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</si>
  <si>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</si>
  <si>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</si>
  <si>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</si>
  <si>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ROAD</t>
  </si>
  <si>
    <t>FELL</t>
  </si>
  <si>
    <t>TRAIL</t>
  </si>
  <si>
    <t>ULTRA</t>
  </si>
  <si>
    <t>ANYTIME</t>
  </si>
  <si>
    <t>Cumulative Time</t>
  </si>
  <si>
    <t>No of Challenges Completed</t>
  </si>
  <si>
    <t>Road</t>
  </si>
  <si>
    <t>Fell</t>
  </si>
  <si>
    <t>Trail</t>
  </si>
  <si>
    <t>Overall</t>
  </si>
  <si>
    <t>Count</t>
  </si>
  <si>
    <t>No of Races Completed</t>
  </si>
  <si>
    <t>Cat Winner</t>
  </si>
  <si>
    <t>Cat Qualifier</t>
  </si>
  <si>
    <t>GDH 2023 Championships</t>
  </si>
  <si>
    <t>Feb (Gamesley 5K)</t>
  </si>
  <si>
    <t>Mar (Tunnel &amp; Back)</t>
  </si>
  <si>
    <t>Apr (Kinder Downfall)</t>
  </si>
  <si>
    <t>May (Triple Trifecta)</t>
  </si>
  <si>
    <t>Jun (Marple 10K)</t>
  </si>
  <si>
    <t>Jul (Buxton 4)</t>
  </si>
  <si>
    <t>Aug (Multerrain Ultra)</t>
  </si>
  <si>
    <t>Sep (Tintwistle 3 Trigs)</t>
  </si>
  <si>
    <t>Oct (Langsett Loop)</t>
  </si>
  <si>
    <t>Nov (Women-Only Fell Race)</t>
  </si>
  <si>
    <t>July (Buxton 4)</t>
  </si>
  <si>
    <t>Nov (GDH Women-Only Fell Race)</t>
  </si>
  <si>
    <t>Hamilton Griffiths L</t>
  </si>
  <si>
    <t>Murphy R</t>
  </si>
  <si>
    <t>Leaney J</t>
  </si>
  <si>
    <t>Holt A</t>
  </si>
  <si>
    <t>Barton Z</t>
  </si>
  <si>
    <t>Kinsey S</t>
  </si>
  <si>
    <t>Southall Josh</t>
  </si>
  <si>
    <t>Page S</t>
  </si>
  <si>
    <t>Bann N</t>
  </si>
  <si>
    <t>Barnard J</t>
  </si>
  <si>
    <t>Southall Jake</t>
  </si>
  <si>
    <t>Bidwell L</t>
  </si>
  <si>
    <t>Hamilton F</t>
  </si>
  <si>
    <t>Taylor C</t>
  </si>
  <si>
    <t>Phillips S</t>
  </si>
  <si>
    <t>M Junior</t>
  </si>
  <si>
    <t>M Senior</t>
  </si>
  <si>
    <t>Hill A</t>
  </si>
  <si>
    <t>Rudd T</t>
  </si>
  <si>
    <t>Gaffney J</t>
  </si>
  <si>
    <t>Skuse P</t>
  </si>
  <si>
    <t>Steckles R</t>
  </si>
  <si>
    <t>Giussani R</t>
  </si>
  <si>
    <t>Riddell G</t>
  </si>
  <si>
    <t>Sproston R</t>
  </si>
  <si>
    <t>Kirkham S</t>
  </si>
  <si>
    <t>Peters J</t>
  </si>
  <si>
    <t>Crookes T</t>
  </si>
  <si>
    <t>Chrystie-Lowe D</t>
  </si>
  <si>
    <t>Tomlin P</t>
  </si>
  <si>
    <t>F Senior</t>
  </si>
  <si>
    <t>Bliss C</t>
  </si>
  <si>
    <t>Trinder I</t>
  </si>
  <si>
    <t>Tainsh A</t>
  </si>
  <si>
    <t>Runagle E</t>
  </si>
  <si>
    <t>Gavin J</t>
  </si>
  <si>
    <t>Brierley C</t>
  </si>
  <si>
    <t>Walton R</t>
  </si>
  <si>
    <t>Brack J</t>
  </si>
  <si>
    <t>Byrne A</t>
  </si>
  <si>
    <t>Doyle V</t>
  </si>
  <si>
    <t>Fielding F</t>
  </si>
  <si>
    <t>Bowden K</t>
  </si>
  <si>
    <t>Ham N</t>
  </si>
  <si>
    <t>Mcmahon W</t>
  </si>
  <si>
    <t>Peters C</t>
  </si>
  <si>
    <t>Jackson I</t>
  </si>
  <si>
    <t>Brough C</t>
  </si>
  <si>
    <t>Harrop P</t>
  </si>
  <si>
    <t>Trelease W</t>
  </si>
  <si>
    <t>Buckley B</t>
  </si>
  <si>
    <t>Wydrych W</t>
  </si>
  <si>
    <t>Venton S</t>
  </si>
  <si>
    <t>Jennings M</t>
  </si>
  <si>
    <t>Williamson M</t>
  </si>
  <si>
    <t>Crutchley I</t>
  </si>
  <si>
    <t>Litaba S</t>
  </si>
  <si>
    <t>Rettig E</t>
  </si>
  <si>
    <t>Hicks N</t>
  </si>
  <si>
    <t>Holtey A</t>
  </si>
  <si>
    <t>Clapham S</t>
  </si>
  <si>
    <t>Pollard J</t>
  </si>
  <si>
    <t>Knapper J</t>
  </si>
  <si>
    <t>Ashworth R</t>
  </si>
  <si>
    <t>Anytime (The Flags)</t>
  </si>
  <si>
    <t>Anytime (Uphill Mile)</t>
  </si>
  <si>
    <t>Bramwell S</t>
  </si>
  <si>
    <t>Wasinski L</t>
  </si>
  <si>
    <t>Sprotson R</t>
  </si>
  <si>
    <t>Brack A</t>
  </si>
  <si>
    <t>Davenport M</t>
  </si>
  <si>
    <t>Oates I</t>
  </si>
  <si>
    <t>Smith R</t>
  </si>
  <si>
    <t>Tetler B</t>
  </si>
  <si>
    <t>Mather W</t>
  </si>
  <si>
    <t>Stitt C</t>
  </si>
  <si>
    <t>Sherwood L</t>
  </si>
  <si>
    <t>Jordan G</t>
  </si>
  <si>
    <t>Jackson C</t>
  </si>
  <si>
    <t>Brown S</t>
  </si>
  <si>
    <t xml:space="preserve">Murphy R </t>
  </si>
  <si>
    <t>Stansfield J</t>
  </si>
  <si>
    <t>Stinton D</t>
  </si>
  <si>
    <t>Stephenson J</t>
  </si>
  <si>
    <t>Bramwell</t>
  </si>
  <si>
    <t>NA</t>
  </si>
  <si>
    <t>* = completed all events in the fastest cumulative time.</t>
  </si>
  <si>
    <t>*Overall Club Champion leader Male</t>
  </si>
  <si>
    <t>*Overall Club Champion leader Female</t>
  </si>
  <si>
    <t>Bray M</t>
  </si>
  <si>
    <t>Hamilton-Griffiths L</t>
  </si>
  <si>
    <t>Nat Hicks</t>
  </si>
  <si>
    <t>Christie-Lowe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</si>
</sst>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6" fontId="0" fillId="0" borderId="0" xfId="0" applyNumberFormat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21" fontId="0" fillId="0" borderId="1" xfId="0" quotePrefix="1" applyNumberForma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1" fontId="0" fillId="0" borderId="7" xfId="0" applyNumberFormat="1" applyBorder="1" applyAlignment="1">
      <alignment horizontal="center"/>
    </xf>
    <xf numFmtId="46" fontId="0" fillId="0" borderId="1" xfId="0" applyNumberFormat="1" applyBorder="1" applyAlignment="1">
      <alignment horizontal="center" vertical="center"/>
    </xf>
    <xf numFmtId="21" fontId="0" fillId="0" borderId="5" xfId="0" applyNumberFormat="1" applyBorder="1" applyAlignment="1">
      <alignment horizontal="center"/>
    </xf>
    <xf numFmtId="0" fontId="0" fillId="0" borderId="17" xfId="0" applyBorder="1"/>
    <xf numFmtId="0" fontId="1" fillId="0" borderId="36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21" fontId="0" fillId="0" borderId="8" xfId="0" applyNumberFormat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6" fontId="0" fillId="0" borderId="2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1" fontId="0" fillId="0" borderId="10" xfId="0" applyNumberFormat="1" applyBorder="1" applyAlignment="1">
      <alignment horizontal="center"/>
    </xf>
    <xf numFmtId="21" fontId="0" fillId="0" borderId="11" xfId="0" applyNumberFormat="1" applyBorder="1" applyAlignment="1">
      <alignment horizontal="center"/>
    </xf>
    <xf numFmtId="46" fontId="0" fillId="0" borderId="10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21" fontId="0" fillId="0" borderId="10" xfId="0" applyNumberForma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/>
    </xf>
    <xf numFmtId="46" fontId="0" fillId="2" borderId="10" xfId="0" applyNumberForma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4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1" fontId="0" fillId="4" borderId="1" xfId="0" applyNumberFormat="1" applyFill="1" applyBorder="1" applyAlignment="1">
      <alignment horizontal="center"/>
    </xf>
    <xf numFmtId="21" fontId="0" fillId="4" borderId="1" xfId="0" applyNumberFormat="1" applyFill="1" applyBorder="1" applyAlignment="1">
      <alignment horizontal="center" vertical="center"/>
    </xf>
    <xf numFmtId="21" fontId="0" fillId="4" borderId="5" xfId="0" applyNumberFormat="1" applyFill="1" applyBorder="1" applyAlignment="1">
      <alignment horizontal="center"/>
    </xf>
    <xf numFmtId="0" fontId="0" fillId="4" borderId="0" xfId="0" applyFill="1"/>
    <xf numFmtId="21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 vertical="center"/>
    </xf>
    <xf numFmtId="46" fontId="0" fillId="2" borderId="29" xfId="0" applyNumberFormat="1" applyFill="1" applyBorder="1" applyAlignment="1">
      <alignment horizontal="center" vertical="center"/>
    </xf>
    <xf numFmtId="21" fontId="0" fillId="2" borderId="1" xfId="0" quotePrefix="1" applyNumberFormat="1" applyFill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0" fillId="2" borderId="43" xfId="0" applyFill="1" applyBorder="1" applyAlignment="1">
      <alignment horizontal="center"/>
    </xf>
    <xf numFmtId="46" fontId="0" fillId="2" borderId="43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21" fontId="0" fillId="2" borderId="7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2" xfId="0" applyFont="1" applyBorder="1"/>
    <xf numFmtId="0" fontId="4" fillId="0" borderId="1" xfId="0" applyFont="1" applyBorder="1"/>
    <xf numFmtId="0" fontId="0" fillId="0" borderId="3" xfId="0" applyBorder="1"/>
    <xf numFmtId="0" fontId="0" fillId="0" borderId="5" xfId="0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6" fontId="0" fillId="3" borderId="1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21" fontId="0" fillId="3" borderId="1" xfId="0" applyNumberFormat="1" applyFill="1" applyBorder="1" applyAlignment="1">
      <alignment horizontal="center"/>
    </xf>
    <xf numFmtId="21" fontId="0" fillId="3" borderId="5" xfId="0" applyNumberFormat="1" applyFill="1" applyBorder="1" applyAlignment="1">
      <alignment horizontal="center"/>
    </xf>
    <xf numFmtId="21" fontId="0" fillId="2" borderId="8" xfId="0" applyNumberFormat="1" applyFill="1" applyBorder="1" applyAlignment="1">
      <alignment horizontal="center"/>
    </xf>
    <xf numFmtId="21" fontId="0" fillId="3" borderId="1" xfId="0" quotePrefix="1" applyNumberForma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1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 vertical="center"/>
    </xf>
    <xf numFmtId="21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21" fontId="0" fillId="2" borderId="19" xfId="0" applyNumberForma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46" fontId="0" fillId="0" borderId="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1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2" borderId="51" xfId="0" applyFill="1" applyBorder="1" applyAlignment="1">
      <alignment horizontal="center"/>
    </xf>
    <xf numFmtId="46" fontId="0" fillId="0" borderId="8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 vertical="center"/>
    </xf>
    <xf numFmtId="0" fontId="1" fillId="2" borderId="26" xfId="0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0" fontId="1" fillId="2" borderId="31" xfId="0" applyFont="1" applyFill="1" applyBorder="1"/>
    <xf numFmtId="46" fontId="0" fillId="0" borderId="28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CDE7-7429-4185-BAE5-11FF39E9077C}">
  <sheetPr>
    <pageSetUpPr fitToPage="1"/>
  </sheetPr>
  <dimension ref="A1:AE83"/>
  <sheetViews>
    <sheetView tabSelected="1" workbookViewId="0">
      <pane xSplit="1" topLeftCell="B1" activePane="topRight" state="frozen"/>
      <selection pane="topRight" activeCell="A54" sqref="A54:XFD54"/>
    </sheetView>
  </sheetViews>
  <sheetFormatPr defaultRowHeight="15.05" x14ac:dyDescent="0.3"/>
  <cols>
    <col min="1" max="1" width="17" customWidth="1"/>
    <col min="2" max="2" width="10" bestFit="1" customWidth="1"/>
    <col min="3" max="3" width="12" style="2" bestFit="1" customWidth="1"/>
    <col min="4" max="5" width="10.21875" style="1" customWidth="1"/>
    <col min="6" max="6" width="14.44140625" style="1" customWidth="1"/>
    <col min="7" max="7" width="18.21875" style="1" bestFit="1" customWidth="1"/>
    <col min="8" max="8" width="9.88671875" style="1" customWidth="1"/>
    <col min="9" max="9" width="8.88671875" style="1" customWidth="1"/>
    <col min="10" max="10" width="9.88671875" style="1" customWidth="1"/>
    <col min="11" max="11" width="8.88671875" style="1" customWidth="1"/>
    <col min="12" max="12" width="9.88671875" style="1" customWidth="1"/>
    <col min="13" max="13" width="8.88671875" style="1" customWidth="1"/>
    <col min="14" max="14" width="9.88671875" style="1" customWidth="1"/>
    <col min="15" max="15" width="10.109375" style="1" customWidth="1"/>
    <col min="16" max="16" width="9.88671875" style="1" customWidth="1"/>
    <col min="17" max="17" width="8.88671875" style="1" customWidth="1"/>
    <col min="18" max="18" width="9.88671875" style="1" customWidth="1"/>
    <col min="19" max="19" width="8.88671875" style="1" customWidth="1"/>
    <col min="20" max="20" width="9.88671875" style="1" customWidth="1"/>
    <col min="21" max="21" width="12.6640625" style="1" customWidth="1"/>
    <col min="22" max="22" width="9.88671875" style="1" customWidth="1"/>
    <col min="23" max="23" width="8.88671875" style="1" customWidth="1"/>
    <col min="24" max="24" width="9.88671875" style="1" customWidth="1"/>
    <col min="25" max="25" width="8.88671875" style="1" customWidth="1"/>
    <col min="26" max="28" width="8.88671875" style="1"/>
    <col min="29" max="31" width="8.88671875" style="2"/>
  </cols>
  <sheetData>
    <row r="1" spans="1:31" ht="15.05" customHeight="1" x14ac:dyDescent="0.3">
      <c r="A1" s="145" t="s">
        <v>29</v>
      </c>
      <c r="B1" s="146"/>
      <c r="C1" s="146"/>
      <c r="D1" s="146"/>
      <c r="E1" s="146"/>
      <c r="F1" s="146"/>
      <c r="G1" s="147"/>
      <c r="H1" s="155" t="s">
        <v>14</v>
      </c>
      <c r="I1" s="152"/>
      <c r="J1" s="152" t="s">
        <v>16</v>
      </c>
      <c r="K1" s="152"/>
      <c r="L1" s="156" t="s">
        <v>15</v>
      </c>
      <c r="M1" s="156"/>
      <c r="N1" s="152" t="s">
        <v>14</v>
      </c>
      <c r="O1" s="152"/>
      <c r="P1" s="152" t="s">
        <v>16</v>
      </c>
      <c r="Q1" s="152"/>
      <c r="R1" s="152" t="s">
        <v>14</v>
      </c>
      <c r="S1" s="152"/>
      <c r="T1" s="152" t="s">
        <v>17</v>
      </c>
      <c r="U1" s="152"/>
      <c r="V1" s="152" t="s">
        <v>15</v>
      </c>
      <c r="W1" s="152"/>
      <c r="X1" s="152" t="s">
        <v>16</v>
      </c>
      <c r="Y1" s="152"/>
      <c r="Z1" s="152" t="s">
        <v>15</v>
      </c>
      <c r="AA1" s="152"/>
      <c r="AB1" s="152" t="s">
        <v>18</v>
      </c>
      <c r="AC1" s="152"/>
      <c r="AD1" s="153" t="s">
        <v>18</v>
      </c>
      <c r="AE1" s="154"/>
    </row>
    <row r="2" spans="1:31" ht="35.35" customHeight="1" thickBot="1" x14ac:dyDescent="0.35">
      <c r="A2" s="148"/>
      <c r="B2" s="149"/>
      <c r="C2" s="149"/>
      <c r="D2" s="149"/>
      <c r="E2" s="149"/>
      <c r="F2" s="149"/>
      <c r="G2" s="150"/>
      <c r="H2" s="158" t="s">
        <v>30</v>
      </c>
      <c r="I2" s="151"/>
      <c r="J2" s="151" t="s">
        <v>31</v>
      </c>
      <c r="K2" s="151"/>
      <c r="L2" s="151" t="s">
        <v>32</v>
      </c>
      <c r="M2" s="151"/>
      <c r="N2" s="151" t="s">
        <v>33</v>
      </c>
      <c r="O2" s="151"/>
      <c r="P2" s="151" t="s">
        <v>34</v>
      </c>
      <c r="Q2" s="151"/>
      <c r="R2" s="151" t="s">
        <v>35</v>
      </c>
      <c r="S2" s="151"/>
      <c r="T2" s="159" t="s">
        <v>36</v>
      </c>
      <c r="U2" s="159"/>
      <c r="V2" s="151" t="s">
        <v>37</v>
      </c>
      <c r="W2" s="151"/>
      <c r="X2" s="159" t="s">
        <v>38</v>
      </c>
      <c r="Y2" s="159"/>
      <c r="Z2" s="151" t="s">
        <v>39</v>
      </c>
      <c r="AA2" s="151"/>
      <c r="AB2" s="151" t="s">
        <v>106</v>
      </c>
      <c r="AC2" s="151"/>
      <c r="AD2" s="151" t="s">
        <v>107</v>
      </c>
      <c r="AE2" s="157"/>
    </row>
    <row r="3" spans="1:31" ht="32.75" customHeight="1" thickBot="1" x14ac:dyDescent="0.35">
      <c r="A3" s="16" t="s">
        <v>1</v>
      </c>
      <c r="B3" s="17" t="s">
        <v>3</v>
      </c>
      <c r="C3" s="18" t="s">
        <v>4</v>
      </c>
      <c r="D3" s="18" t="s">
        <v>2</v>
      </c>
      <c r="E3" s="18" t="s">
        <v>19</v>
      </c>
      <c r="F3" s="18" t="s">
        <v>26</v>
      </c>
      <c r="G3" s="19" t="s">
        <v>20</v>
      </c>
      <c r="H3" s="53" t="s">
        <v>12</v>
      </c>
      <c r="I3" s="18" t="s">
        <v>13</v>
      </c>
      <c r="J3" s="18" t="s">
        <v>12</v>
      </c>
      <c r="K3" s="18" t="s">
        <v>13</v>
      </c>
      <c r="L3" s="18" t="s">
        <v>12</v>
      </c>
      <c r="M3" s="18" t="s">
        <v>13</v>
      </c>
      <c r="N3" s="18" t="s">
        <v>12</v>
      </c>
      <c r="O3" s="18" t="s">
        <v>13</v>
      </c>
      <c r="P3" s="18" t="s">
        <v>12</v>
      </c>
      <c r="Q3" s="18" t="s">
        <v>13</v>
      </c>
      <c r="R3" s="18" t="s">
        <v>12</v>
      </c>
      <c r="S3" s="18" t="s">
        <v>13</v>
      </c>
      <c r="T3" s="18" t="s">
        <v>12</v>
      </c>
      <c r="U3" s="18" t="s">
        <v>13</v>
      </c>
      <c r="V3" s="18" t="s">
        <v>12</v>
      </c>
      <c r="W3" s="18" t="s">
        <v>13</v>
      </c>
      <c r="X3" s="18" t="s">
        <v>12</v>
      </c>
      <c r="Y3" s="18" t="s">
        <v>13</v>
      </c>
      <c r="Z3" s="18" t="s">
        <v>12</v>
      </c>
      <c r="AA3" s="18" t="s">
        <v>13</v>
      </c>
      <c r="AB3" s="18" t="s">
        <v>12</v>
      </c>
      <c r="AC3" s="18" t="s">
        <v>13</v>
      </c>
      <c r="AD3" s="18" t="s">
        <v>12</v>
      </c>
      <c r="AE3" s="19" t="s">
        <v>13</v>
      </c>
    </row>
    <row r="4" spans="1:31" x14ac:dyDescent="0.3">
      <c r="A4" s="65" t="s">
        <v>73</v>
      </c>
      <c r="B4" s="66" t="s">
        <v>72</v>
      </c>
      <c r="C4" s="67">
        <v>1</v>
      </c>
      <c r="D4" s="57">
        <f t="shared" ref="D4:D35" si="0">SUM(H4,J4,L4,N4,P4,R4,T4,V4,X4,Z4,AB4,AD4)</f>
        <v>119</v>
      </c>
      <c r="E4" s="58">
        <f t="shared" ref="E4:E35" si="1">SUM(I4+K4+M4+O4+Q4+S4+U4+W4+Y4+AA4+AC4+AE4)</f>
        <v>0.16093750000000001</v>
      </c>
      <c r="F4" s="59">
        <f t="shared" ref="F4:F35" si="2">COUNT(H4,J4,L4,N4,P4,R4,T4,V4,X4,Z4)</f>
        <v>4</v>
      </c>
      <c r="G4" s="60">
        <v>0</v>
      </c>
      <c r="H4" s="69">
        <v>30</v>
      </c>
      <c r="I4" s="70">
        <v>1.6550925925925924E-2</v>
      </c>
      <c r="J4" s="86">
        <v>30</v>
      </c>
      <c r="K4" s="87">
        <v>6.8622685185185189E-2</v>
      </c>
      <c r="L4" s="86"/>
      <c r="M4" s="87"/>
      <c r="N4" s="86">
        <v>30</v>
      </c>
      <c r="O4" s="87">
        <v>3.7974537037037036E-2</v>
      </c>
      <c r="P4" s="86"/>
      <c r="Q4" s="87"/>
      <c r="R4" s="86"/>
      <c r="S4" s="87"/>
      <c r="T4" s="86"/>
      <c r="U4" s="87"/>
      <c r="V4" s="86"/>
      <c r="W4" s="87"/>
      <c r="X4" s="86">
        <v>29</v>
      </c>
      <c r="Y4" s="87">
        <v>3.7789351851851852E-2</v>
      </c>
      <c r="Z4" s="43"/>
      <c r="AA4" s="43"/>
      <c r="AB4" s="43"/>
      <c r="AC4" s="42"/>
      <c r="AD4" s="42"/>
      <c r="AE4" s="47"/>
    </row>
    <row r="5" spans="1:31" x14ac:dyDescent="0.3">
      <c r="A5" s="12" t="s">
        <v>74</v>
      </c>
      <c r="B5" s="3" t="s">
        <v>72</v>
      </c>
      <c r="C5" s="5">
        <v>2</v>
      </c>
      <c r="D5" s="14">
        <f t="shared" si="0"/>
        <v>116</v>
      </c>
      <c r="E5" s="30">
        <f t="shared" si="1"/>
        <v>0.21589120370370368</v>
      </c>
      <c r="F5" s="6">
        <f t="shared" si="2"/>
        <v>4</v>
      </c>
      <c r="G5" s="15">
        <v>0</v>
      </c>
      <c r="H5" s="10">
        <v>29</v>
      </c>
      <c r="I5" s="22">
        <v>1.6712962962962961E-2</v>
      </c>
      <c r="J5" s="6">
        <v>29</v>
      </c>
      <c r="K5" s="21">
        <v>7.4432870370370371E-2</v>
      </c>
      <c r="L5" s="6">
        <v>28</v>
      </c>
      <c r="M5" s="21">
        <v>9.2291666666666661E-2</v>
      </c>
      <c r="N5" s="6"/>
      <c r="O5" s="21"/>
      <c r="P5" s="6"/>
      <c r="Q5" s="21"/>
      <c r="R5" s="6"/>
      <c r="S5" s="21"/>
      <c r="T5" s="6"/>
      <c r="U5" s="21"/>
      <c r="V5" s="6"/>
      <c r="W5" s="21"/>
      <c r="X5" s="6">
        <v>30</v>
      </c>
      <c r="Y5" s="21">
        <v>3.24537037037037E-2</v>
      </c>
      <c r="Z5" s="6"/>
      <c r="AA5" s="6"/>
      <c r="AB5" s="6"/>
      <c r="AC5" s="5"/>
      <c r="AD5" s="5"/>
      <c r="AE5" s="31"/>
    </row>
    <row r="6" spans="1:31" x14ac:dyDescent="0.3">
      <c r="A6" s="12" t="s">
        <v>93</v>
      </c>
      <c r="B6" s="3" t="s">
        <v>72</v>
      </c>
      <c r="C6" s="5">
        <v>3</v>
      </c>
      <c r="D6" s="14">
        <f t="shared" si="0"/>
        <v>83</v>
      </c>
      <c r="E6" s="30">
        <f t="shared" si="1"/>
        <v>0.20109953703703703</v>
      </c>
      <c r="F6" s="6">
        <f t="shared" si="2"/>
        <v>3</v>
      </c>
      <c r="G6" s="15">
        <f t="shared" ref="G6:G37" si="3">COUNT(AB6, AD6)</f>
        <v>0</v>
      </c>
      <c r="H6" s="10">
        <v>27</v>
      </c>
      <c r="I6" s="22">
        <v>1.9560185185185184E-2</v>
      </c>
      <c r="J6" s="6">
        <v>27</v>
      </c>
      <c r="K6" s="21">
        <v>9.9340277777777777E-2</v>
      </c>
      <c r="L6" s="6">
        <v>29</v>
      </c>
      <c r="M6" s="21">
        <v>8.2199074074074077E-2</v>
      </c>
      <c r="N6" s="6"/>
      <c r="O6" s="21"/>
      <c r="P6" s="6"/>
      <c r="Q6" s="21"/>
      <c r="R6" s="6"/>
      <c r="S6" s="21"/>
      <c r="T6" s="6"/>
      <c r="U6" s="6"/>
      <c r="V6" s="6"/>
      <c r="W6" s="21"/>
      <c r="X6" s="6"/>
      <c r="Y6" s="21"/>
      <c r="Z6" s="6"/>
      <c r="AA6" s="6"/>
      <c r="AB6" s="6"/>
      <c r="AC6" s="22"/>
      <c r="AD6" s="5"/>
      <c r="AE6" s="7"/>
    </row>
    <row r="7" spans="1:31" x14ac:dyDescent="0.3">
      <c r="A7" s="12" t="s">
        <v>89</v>
      </c>
      <c r="B7" s="3" t="s">
        <v>72</v>
      </c>
      <c r="C7" s="5">
        <v>4</v>
      </c>
      <c r="D7" s="14">
        <f t="shared" si="0"/>
        <v>56</v>
      </c>
      <c r="E7" s="30">
        <f t="shared" si="1"/>
        <v>0.11320601851851851</v>
      </c>
      <c r="F7" s="6">
        <f t="shared" si="2"/>
        <v>2</v>
      </c>
      <c r="G7" s="15">
        <f t="shared" si="3"/>
        <v>0</v>
      </c>
      <c r="H7" s="10">
        <v>28</v>
      </c>
      <c r="I7" s="22">
        <v>1.8761574074074073E-2</v>
      </c>
      <c r="J7" s="6">
        <v>28</v>
      </c>
      <c r="K7" s="21">
        <v>9.4444444444444442E-2</v>
      </c>
      <c r="L7" s="6"/>
      <c r="M7" s="21"/>
      <c r="N7" s="6"/>
      <c r="O7" s="21"/>
      <c r="P7" s="6"/>
      <c r="Q7" s="21"/>
      <c r="R7" s="6"/>
      <c r="S7" s="21"/>
      <c r="T7" s="6"/>
      <c r="U7" s="6"/>
      <c r="V7" s="6"/>
      <c r="W7" s="21"/>
      <c r="X7" s="6"/>
      <c r="Y7" s="21"/>
      <c r="Z7" s="6"/>
      <c r="AA7" s="6"/>
      <c r="AB7" s="6"/>
      <c r="AC7" s="22"/>
      <c r="AD7" s="5"/>
      <c r="AE7" s="7"/>
    </row>
    <row r="8" spans="1:31" x14ac:dyDescent="0.3">
      <c r="A8" s="12" t="s">
        <v>118</v>
      </c>
      <c r="B8" s="3" t="s">
        <v>72</v>
      </c>
      <c r="C8" s="5">
        <v>5</v>
      </c>
      <c r="D8" s="14">
        <f t="shared" si="0"/>
        <v>30</v>
      </c>
      <c r="E8" s="30">
        <f t="shared" si="1"/>
        <v>7.9756944444444436E-2</v>
      </c>
      <c r="F8" s="6">
        <f t="shared" si="2"/>
        <v>1</v>
      </c>
      <c r="G8" s="15">
        <f t="shared" si="3"/>
        <v>0</v>
      </c>
      <c r="H8" s="10"/>
      <c r="I8" s="22"/>
      <c r="J8" s="6"/>
      <c r="K8" s="21"/>
      <c r="L8" s="6">
        <v>30</v>
      </c>
      <c r="M8" s="21">
        <v>7.9756944444444436E-2</v>
      </c>
      <c r="N8" s="6"/>
      <c r="O8" s="21"/>
      <c r="P8" s="6"/>
      <c r="Q8" s="21"/>
      <c r="R8" s="6"/>
      <c r="S8" s="21"/>
      <c r="T8" s="6"/>
      <c r="U8" s="21"/>
      <c r="V8" s="6"/>
      <c r="W8" s="21"/>
      <c r="X8" s="6"/>
      <c r="Y8" s="21"/>
      <c r="Z8" s="6"/>
      <c r="AA8" s="6"/>
      <c r="AB8" s="6"/>
      <c r="AC8" s="5"/>
      <c r="AD8" s="5"/>
      <c r="AE8" s="31"/>
    </row>
    <row r="9" spans="1:31" x14ac:dyDescent="0.3">
      <c r="A9" s="54" t="s">
        <v>79</v>
      </c>
      <c r="B9" s="55" t="s">
        <v>8</v>
      </c>
      <c r="C9" s="56">
        <v>1</v>
      </c>
      <c r="D9" s="57">
        <f t="shared" si="0"/>
        <v>257</v>
      </c>
      <c r="E9" s="58">
        <f t="shared" si="1"/>
        <v>0.85605324074074074</v>
      </c>
      <c r="F9" s="59">
        <f t="shared" si="2"/>
        <v>9</v>
      </c>
      <c r="G9" s="60">
        <f t="shared" si="3"/>
        <v>0</v>
      </c>
      <c r="H9" s="61">
        <v>30</v>
      </c>
      <c r="I9" s="62">
        <v>1.7569444444444447E-2</v>
      </c>
      <c r="J9" s="59">
        <v>28</v>
      </c>
      <c r="K9" s="85">
        <v>8.3726851851851858E-2</v>
      </c>
      <c r="L9" s="59">
        <v>27</v>
      </c>
      <c r="M9" s="85">
        <v>8.4571759259259263E-2</v>
      </c>
      <c r="N9" s="59">
        <v>27</v>
      </c>
      <c r="O9" s="85">
        <v>4.1145833333333333E-2</v>
      </c>
      <c r="P9" s="59">
        <v>29</v>
      </c>
      <c r="Q9" s="85">
        <v>3.847222222222222E-2</v>
      </c>
      <c r="R9" s="59">
        <v>30</v>
      </c>
      <c r="S9" s="85">
        <v>2.298611111111111E-2</v>
      </c>
      <c r="T9" s="59">
        <v>29</v>
      </c>
      <c r="U9" s="85">
        <v>0.35717592592592595</v>
      </c>
      <c r="V9" s="59">
        <v>30</v>
      </c>
      <c r="W9" s="85">
        <v>0.17114583333333333</v>
      </c>
      <c r="X9" s="59">
        <v>27</v>
      </c>
      <c r="Y9" s="85">
        <v>3.9259259259259258E-2</v>
      </c>
      <c r="Z9" s="6"/>
      <c r="AA9" s="6"/>
      <c r="AB9" s="6"/>
      <c r="AC9" s="5"/>
      <c r="AD9" s="5"/>
      <c r="AE9" s="31"/>
    </row>
    <row r="10" spans="1:31" x14ac:dyDescent="0.3">
      <c r="A10" s="12" t="s">
        <v>101</v>
      </c>
      <c r="B10" s="3" t="s">
        <v>8</v>
      </c>
      <c r="C10" s="5">
        <v>2</v>
      </c>
      <c r="D10" s="14">
        <f t="shared" si="0"/>
        <v>245</v>
      </c>
      <c r="E10" s="30">
        <f t="shared" si="1"/>
        <v>1.0285879629629631</v>
      </c>
      <c r="F10" s="6">
        <f t="shared" si="2"/>
        <v>9</v>
      </c>
      <c r="G10" s="15">
        <f t="shared" si="3"/>
        <v>0</v>
      </c>
      <c r="H10" s="10">
        <v>27</v>
      </c>
      <c r="I10" s="22">
        <v>1.9120370370370371E-2</v>
      </c>
      <c r="J10" s="6">
        <v>26</v>
      </c>
      <c r="K10" s="21">
        <v>9.7754629629629622E-2</v>
      </c>
      <c r="L10" s="6">
        <v>24</v>
      </c>
      <c r="M10" s="21">
        <v>0.14314814814814816</v>
      </c>
      <c r="N10" s="6">
        <v>26</v>
      </c>
      <c r="O10" s="21">
        <v>4.2395833333333334E-2</v>
      </c>
      <c r="P10" s="6">
        <v>28</v>
      </c>
      <c r="Q10" s="21">
        <v>4.099537037037037E-2</v>
      </c>
      <c r="R10" s="6">
        <v>29</v>
      </c>
      <c r="S10" s="21">
        <v>2.3587962962962963E-2</v>
      </c>
      <c r="T10" s="6">
        <v>30</v>
      </c>
      <c r="U10" s="21">
        <v>0.35236111111111112</v>
      </c>
      <c r="V10" s="6">
        <v>26</v>
      </c>
      <c r="W10" s="21">
        <v>0.27164351851851853</v>
      </c>
      <c r="X10" s="6">
        <v>29</v>
      </c>
      <c r="Y10" s="21">
        <v>3.7581018518518521E-2</v>
      </c>
      <c r="Z10" s="6"/>
      <c r="AA10" s="6"/>
      <c r="AB10" s="6"/>
      <c r="AC10" s="22"/>
      <c r="AD10" s="5"/>
      <c r="AE10" s="7"/>
    </row>
    <row r="11" spans="1:31" x14ac:dyDescent="0.3">
      <c r="A11" s="12" t="s">
        <v>86</v>
      </c>
      <c r="B11" s="3" t="s">
        <v>8</v>
      </c>
      <c r="C11" s="5">
        <v>3</v>
      </c>
      <c r="D11" s="14">
        <f t="shared" si="0"/>
        <v>244</v>
      </c>
      <c r="E11" s="30">
        <f t="shared" si="1"/>
        <v>11.243796296296297</v>
      </c>
      <c r="F11" s="6">
        <f t="shared" si="2"/>
        <v>9</v>
      </c>
      <c r="G11" s="15">
        <f t="shared" si="3"/>
        <v>0</v>
      </c>
      <c r="H11" s="10">
        <v>28</v>
      </c>
      <c r="I11" s="22">
        <v>1.8553240740740742E-2</v>
      </c>
      <c r="J11" s="6">
        <v>29</v>
      </c>
      <c r="K11" s="21">
        <v>8.2962962962962961E-2</v>
      </c>
      <c r="L11" s="6">
        <v>26</v>
      </c>
      <c r="M11" s="21">
        <v>0.12093749999999999</v>
      </c>
      <c r="N11" s="6">
        <v>25</v>
      </c>
      <c r="O11" s="21">
        <v>4.355324074074074E-2</v>
      </c>
      <c r="P11" s="6">
        <v>27</v>
      </c>
      <c r="Q11" s="21">
        <v>4.8101851851851847E-2</v>
      </c>
      <c r="R11" s="6">
        <v>28</v>
      </c>
      <c r="S11" s="21">
        <v>2.3969907407407409E-2</v>
      </c>
      <c r="T11" s="6">
        <v>27</v>
      </c>
      <c r="U11" s="30">
        <v>10.657638888888888</v>
      </c>
      <c r="V11" s="6">
        <v>28</v>
      </c>
      <c r="W11" s="21">
        <v>0.206875</v>
      </c>
      <c r="X11" s="6">
        <v>26</v>
      </c>
      <c r="Y11" s="21">
        <v>4.1203703703703708E-2</v>
      </c>
      <c r="Z11" s="6"/>
      <c r="AA11" s="6"/>
      <c r="AB11" s="6"/>
      <c r="AC11" s="22"/>
      <c r="AD11" s="5"/>
      <c r="AE11" s="7"/>
    </row>
    <row r="12" spans="1:31" x14ac:dyDescent="0.3">
      <c r="A12" s="12" t="s">
        <v>96</v>
      </c>
      <c r="B12" s="3" t="s">
        <v>8</v>
      </c>
      <c r="C12" s="5">
        <v>4</v>
      </c>
      <c r="D12" s="14">
        <f t="shared" si="0"/>
        <v>236</v>
      </c>
      <c r="E12" s="30">
        <f t="shared" si="1"/>
        <v>3.7252777777777779</v>
      </c>
      <c r="F12" s="6">
        <f t="shared" si="2"/>
        <v>9</v>
      </c>
      <c r="G12" s="15">
        <f t="shared" si="3"/>
        <v>0</v>
      </c>
      <c r="H12" s="10">
        <v>26</v>
      </c>
      <c r="I12" s="22">
        <v>2.0173611111111111E-2</v>
      </c>
      <c r="J12" s="6">
        <v>25</v>
      </c>
      <c r="K12" s="21">
        <v>9.9340277777777777E-2</v>
      </c>
      <c r="L12" s="6">
        <v>25</v>
      </c>
      <c r="M12" s="21">
        <v>0.14045138888888889</v>
      </c>
      <c r="N12" s="6">
        <v>24</v>
      </c>
      <c r="O12" s="21">
        <v>5.1354166666666666E-2</v>
      </c>
      <c r="P12" s="6">
        <v>26</v>
      </c>
      <c r="Q12" s="21">
        <v>5.5567129629629626E-2</v>
      </c>
      <c r="R12" s="6">
        <v>27</v>
      </c>
      <c r="S12" s="21">
        <v>2.5023148148148145E-2</v>
      </c>
      <c r="T12" s="6">
        <v>28</v>
      </c>
      <c r="U12" s="30">
        <v>3.0791666666666671</v>
      </c>
      <c r="V12" s="6">
        <v>27</v>
      </c>
      <c r="W12" s="21">
        <v>0.21509259259259259</v>
      </c>
      <c r="X12" s="6">
        <v>28</v>
      </c>
      <c r="Y12" s="21">
        <v>3.9108796296296301E-2</v>
      </c>
      <c r="Z12" s="6"/>
      <c r="AA12" s="6"/>
      <c r="AB12" s="6"/>
      <c r="AC12" s="22"/>
      <c r="AD12" s="5"/>
      <c r="AE12" s="7"/>
    </row>
    <row r="13" spans="1:31" x14ac:dyDescent="0.3">
      <c r="A13" s="73" t="s">
        <v>109</v>
      </c>
      <c r="B13" s="74" t="s">
        <v>8</v>
      </c>
      <c r="C13" s="75">
        <v>5</v>
      </c>
      <c r="D13" s="76">
        <f t="shared" si="0"/>
        <v>118</v>
      </c>
      <c r="E13" s="77">
        <f t="shared" si="1"/>
        <v>0.20422453703703702</v>
      </c>
      <c r="F13" s="78">
        <f t="shared" si="2"/>
        <v>4</v>
      </c>
      <c r="G13" s="79">
        <f t="shared" si="3"/>
        <v>0</v>
      </c>
      <c r="H13" s="80"/>
      <c r="I13" s="81"/>
      <c r="J13" s="78">
        <v>30</v>
      </c>
      <c r="K13" s="82">
        <v>6.7743055555555556E-2</v>
      </c>
      <c r="L13" s="78">
        <v>28</v>
      </c>
      <c r="M13" s="82">
        <v>7.768518518518519E-2</v>
      </c>
      <c r="N13" s="78">
        <v>30</v>
      </c>
      <c r="O13" s="82">
        <v>3.1631944444444442E-2</v>
      </c>
      <c r="P13" s="78"/>
      <c r="Q13" s="82"/>
      <c r="R13" s="78"/>
      <c r="S13" s="82"/>
      <c r="T13" s="78"/>
      <c r="U13" s="82"/>
      <c r="V13" s="78"/>
      <c r="W13" s="82"/>
      <c r="X13" s="78">
        <v>30</v>
      </c>
      <c r="Y13" s="82">
        <v>2.7164351851851853E-2</v>
      </c>
      <c r="Z13" s="78"/>
      <c r="AA13" s="78"/>
      <c r="AB13" s="78"/>
      <c r="AC13" s="75"/>
      <c r="AD13" s="75"/>
      <c r="AE13" s="83"/>
    </row>
    <row r="14" spans="1:31" x14ac:dyDescent="0.3">
      <c r="A14" s="12" t="s">
        <v>46</v>
      </c>
      <c r="B14" s="3" t="s">
        <v>8</v>
      </c>
      <c r="C14" s="5">
        <v>6</v>
      </c>
      <c r="D14" s="14">
        <f t="shared" si="0"/>
        <v>117</v>
      </c>
      <c r="E14" s="30">
        <f t="shared" si="1"/>
        <v>0.30160879629629628</v>
      </c>
      <c r="F14" s="6">
        <f t="shared" si="2"/>
        <v>4</v>
      </c>
      <c r="G14" s="15">
        <f t="shared" si="3"/>
        <v>0</v>
      </c>
      <c r="H14" s="10">
        <v>29</v>
      </c>
      <c r="I14" s="22">
        <v>1.8067129629629631E-2</v>
      </c>
      <c r="J14" s="6"/>
      <c r="K14" s="21"/>
      <c r="L14" s="6">
        <v>30</v>
      </c>
      <c r="M14" s="21">
        <v>7.2939814814814818E-2</v>
      </c>
      <c r="N14" s="6">
        <v>29</v>
      </c>
      <c r="O14" s="21">
        <v>3.9444444444444442E-2</v>
      </c>
      <c r="P14" s="6"/>
      <c r="Q14" s="21"/>
      <c r="R14" s="6"/>
      <c r="S14" s="21"/>
      <c r="T14" s="6"/>
      <c r="U14" s="6"/>
      <c r="V14" s="6">
        <v>29</v>
      </c>
      <c r="W14" s="21">
        <v>0.1711574074074074</v>
      </c>
      <c r="X14" s="6"/>
      <c r="Y14" s="21"/>
      <c r="Z14" s="6"/>
      <c r="AA14" s="6"/>
      <c r="AB14" s="6"/>
      <c r="AC14" s="22"/>
      <c r="AD14" s="5"/>
      <c r="AE14" s="31"/>
    </row>
    <row r="15" spans="1:31" x14ac:dyDescent="0.3">
      <c r="A15" s="12" t="s">
        <v>99</v>
      </c>
      <c r="B15" s="3" t="s">
        <v>8</v>
      </c>
      <c r="C15" s="5">
        <v>7</v>
      </c>
      <c r="D15" s="14">
        <f t="shared" si="0"/>
        <v>110</v>
      </c>
      <c r="E15" s="30">
        <f t="shared" si="1"/>
        <v>0.1839699074074074</v>
      </c>
      <c r="F15" s="6">
        <f t="shared" si="2"/>
        <v>4</v>
      </c>
      <c r="G15" s="15">
        <f t="shared" si="3"/>
        <v>0</v>
      </c>
      <c r="H15" s="10">
        <v>25</v>
      </c>
      <c r="I15" s="22">
        <v>2.1817129629629631E-2</v>
      </c>
      <c r="J15" s="6">
        <v>27</v>
      </c>
      <c r="K15" s="21">
        <v>8.414351851851852E-2</v>
      </c>
      <c r="L15" s="6"/>
      <c r="M15" s="21"/>
      <c r="N15" s="6">
        <v>28</v>
      </c>
      <c r="O15" s="21">
        <v>4.0706018518518523E-2</v>
      </c>
      <c r="P15" s="6">
        <v>30</v>
      </c>
      <c r="Q15" s="21">
        <v>3.7303240740740741E-2</v>
      </c>
      <c r="R15" s="6"/>
      <c r="S15" s="21"/>
      <c r="T15" s="6"/>
      <c r="U15" s="6"/>
      <c r="V15" s="6"/>
      <c r="W15" s="21"/>
      <c r="X15" s="6"/>
      <c r="Y15" s="6"/>
      <c r="Z15" s="6"/>
      <c r="AA15" s="6"/>
      <c r="AB15" s="6"/>
      <c r="AC15" s="5"/>
      <c r="AD15" s="5"/>
      <c r="AE15" s="7"/>
    </row>
    <row r="16" spans="1:31" x14ac:dyDescent="0.3">
      <c r="A16" s="12" t="s">
        <v>117</v>
      </c>
      <c r="B16" s="3" t="s">
        <v>8</v>
      </c>
      <c r="C16" s="5">
        <v>8</v>
      </c>
      <c r="D16" s="14">
        <f t="shared" si="0"/>
        <v>29</v>
      </c>
      <c r="E16" s="30">
        <f t="shared" si="1"/>
        <v>7.6458333333333336E-2</v>
      </c>
      <c r="F16" s="6">
        <f t="shared" si="2"/>
        <v>1</v>
      </c>
      <c r="G16" s="15">
        <f t="shared" si="3"/>
        <v>0</v>
      </c>
      <c r="H16" s="10"/>
      <c r="I16" s="22"/>
      <c r="J16" s="6"/>
      <c r="K16" s="21"/>
      <c r="L16" s="6">
        <v>29</v>
      </c>
      <c r="M16" s="21">
        <v>7.6458333333333336E-2</v>
      </c>
      <c r="N16" s="6"/>
      <c r="O16" s="21"/>
      <c r="P16" s="6"/>
      <c r="Q16" s="21"/>
      <c r="R16" s="6"/>
      <c r="S16" s="21"/>
      <c r="T16" s="6"/>
      <c r="U16" s="6"/>
      <c r="V16" s="6"/>
      <c r="W16" s="6"/>
      <c r="X16" s="6"/>
      <c r="Y16" s="6"/>
      <c r="Z16" s="6"/>
      <c r="AA16" s="6"/>
      <c r="AB16" s="6"/>
      <c r="AC16" s="5"/>
      <c r="AD16" s="5"/>
      <c r="AE16" s="7"/>
    </row>
    <row r="17" spans="1:31" x14ac:dyDescent="0.3">
      <c r="A17" s="54" t="s">
        <v>66</v>
      </c>
      <c r="B17" s="55" t="s">
        <v>9</v>
      </c>
      <c r="C17" s="56">
        <v>1</v>
      </c>
      <c r="D17" s="57">
        <f t="shared" si="0"/>
        <v>270</v>
      </c>
      <c r="E17" s="58">
        <f t="shared" si="1"/>
        <v>0.67909722222222213</v>
      </c>
      <c r="F17" s="59">
        <f t="shared" si="2"/>
        <v>9</v>
      </c>
      <c r="G17" s="60">
        <f t="shared" si="3"/>
        <v>0</v>
      </c>
      <c r="H17" s="61">
        <v>30</v>
      </c>
      <c r="I17" s="62">
        <v>1.554398148148148E-2</v>
      </c>
      <c r="J17" s="59">
        <v>30</v>
      </c>
      <c r="K17" s="85">
        <v>7.0810185185185184E-2</v>
      </c>
      <c r="L17" s="59">
        <v>30</v>
      </c>
      <c r="M17" s="85">
        <v>7.3784722222222224E-2</v>
      </c>
      <c r="N17" s="59">
        <v>30</v>
      </c>
      <c r="O17" s="85">
        <v>3.4583333333333334E-2</v>
      </c>
      <c r="P17" s="59">
        <v>30</v>
      </c>
      <c r="Q17" s="85">
        <v>3.2719907407407406E-2</v>
      </c>
      <c r="R17" s="59">
        <v>30</v>
      </c>
      <c r="S17" s="85">
        <v>1.9988425925925927E-2</v>
      </c>
      <c r="T17" s="59">
        <v>30</v>
      </c>
      <c r="U17" s="85">
        <v>0.26417824074074076</v>
      </c>
      <c r="V17" s="59">
        <v>30</v>
      </c>
      <c r="W17" s="85">
        <v>0.13866898148148146</v>
      </c>
      <c r="X17" s="59">
        <v>30</v>
      </c>
      <c r="Y17" s="85">
        <v>2.8819444444444443E-2</v>
      </c>
      <c r="Z17" s="6"/>
      <c r="AA17" s="6"/>
      <c r="AB17" s="6"/>
      <c r="AC17" s="5"/>
      <c r="AD17" s="5"/>
      <c r="AE17" s="7"/>
    </row>
    <row r="18" spans="1:31" x14ac:dyDescent="0.3">
      <c r="A18" s="12" t="s">
        <v>80</v>
      </c>
      <c r="B18" s="3" t="s">
        <v>9</v>
      </c>
      <c r="C18" s="5">
        <v>2</v>
      </c>
      <c r="D18" s="14">
        <f t="shared" si="0"/>
        <v>195</v>
      </c>
      <c r="E18" s="30">
        <f t="shared" si="1"/>
        <v>0.52530092592592592</v>
      </c>
      <c r="F18" s="6">
        <f t="shared" si="2"/>
        <v>7</v>
      </c>
      <c r="G18" s="15">
        <f t="shared" si="3"/>
        <v>0</v>
      </c>
      <c r="H18" s="10">
        <v>28</v>
      </c>
      <c r="I18" s="22">
        <v>1.758101851851852E-2</v>
      </c>
      <c r="J18" s="6">
        <v>26</v>
      </c>
      <c r="K18" s="21">
        <v>0.10417824074074074</v>
      </c>
      <c r="L18" s="6">
        <v>26</v>
      </c>
      <c r="M18" s="21">
        <v>9.2939814814814822E-2</v>
      </c>
      <c r="N18" s="6"/>
      <c r="O18" s="21"/>
      <c r="P18" s="6">
        <v>29</v>
      </c>
      <c r="Q18" s="21">
        <v>3.9479166666666669E-2</v>
      </c>
      <c r="R18" s="6">
        <v>28</v>
      </c>
      <c r="S18" s="21">
        <v>2.5879629629629627E-2</v>
      </c>
      <c r="T18" s="6"/>
      <c r="U18" s="21"/>
      <c r="V18" s="6">
        <v>29</v>
      </c>
      <c r="W18" s="21">
        <v>0.20619212962962963</v>
      </c>
      <c r="X18" s="6">
        <v>29</v>
      </c>
      <c r="Y18" s="21">
        <v>3.9050925925925926E-2</v>
      </c>
      <c r="Z18" s="6"/>
      <c r="AA18" s="6"/>
      <c r="AB18" s="6"/>
      <c r="AC18" s="5"/>
      <c r="AD18" s="5"/>
      <c r="AE18" s="31"/>
    </row>
    <row r="19" spans="1:31" x14ac:dyDescent="0.3">
      <c r="A19" s="12" t="s">
        <v>78</v>
      </c>
      <c r="B19" s="3" t="s">
        <v>9</v>
      </c>
      <c r="C19" s="5">
        <v>3</v>
      </c>
      <c r="D19" s="14">
        <f t="shared" si="0"/>
        <v>169</v>
      </c>
      <c r="E19" s="30">
        <f t="shared" si="1"/>
        <v>0.44584490740740745</v>
      </c>
      <c r="F19" s="6">
        <f t="shared" si="2"/>
        <v>6</v>
      </c>
      <c r="G19" s="15">
        <f t="shared" si="3"/>
        <v>0</v>
      </c>
      <c r="H19" s="10">
        <v>29</v>
      </c>
      <c r="I19" s="22">
        <v>1.7534722222222222E-2</v>
      </c>
      <c r="J19" s="6">
        <v>27</v>
      </c>
      <c r="K19" s="21">
        <v>0.1034375</v>
      </c>
      <c r="L19" s="6"/>
      <c r="M19" s="21"/>
      <c r="N19" s="6"/>
      <c r="O19" s="21"/>
      <c r="P19" s="6">
        <v>28</v>
      </c>
      <c r="Q19" s="21">
        <v>5.2083333333333336E-2</v>
      </c>
      <c r="R19" s="6">
        <v>28</v>
      </c>
      <c r="S19" s="21">
        <v>2.5879629629629627E-2</v>
      </c>
      <c r="T19" s="6"/>
      <c r="U19" s="21"/>
      <c r="V19" s="6">
        <v>29</v>
      </c>
      <c r="W19" s="21">
        <v>0.20619212962962963</v>
      </c>
      <c r="X19" s="6">
        <v>28</v>
      </c>
      <c r="Y19" s="21">
        <v>4.071759259259259E-2</v>
      </c>
      <c r="Z19" s="6"/>
      <c r="AA19" s="6"/>
      <c r="AB19" s="6"/>
      <c r="AC19" s="5"/>
      <c r="AD19" s="5"/>
      <c r="AE19" s="31"/>
    </row>
    <row r="20" spans="1:31" x14ac:dyDescent="0.3">
      <c r="A20" s="12" t="s">
        <v>84</v>
      </c>
      <c r="B20" s="3" t="s">
        <v>9</v>
      </c>
      <c r="C20" s="5">
        <v>4</v>
      </c>
      <c r="D20" s="14">
        <f t="shared" si="0"/>
        <v>163</v>
      </c>
      <c r="E20" s="30">
        <f t="shared" si="1"/>
        <v>0.31982638888888887</v>
      </c>
      <c r="F20" s="6">
        <f t="shared" si="2"/>
        <v>6</v>
      </c>
      <c r="G20" s="15">
        <f t="shared" si="3"/>
        <v>0</v>
      </c>
      <c r="H20" s="10">
        <v>26</v>
      </c>
      <c r="I20" s="23">
        <v>1.8240740740740741E-2</v>
      </c>
      <c r="J20" s="6">
        <v>29</v>
      </c>
      <c r="K20" s="21">
        <v>8.1226851851851856E-2</v>
      </c>
      <c r="L20" s="6">
        <v>25</v>
      </c>
      <c r="M20" s="21">
        <v>0.10031249999999999</v>
      </c>
      <c r="N20" s="6">
        <v>29</v>
      </c>
      <c r="O20" s="21">
        <v>3.9247685185185184E-2</v>
      </c>
      <c r="P20" s="6">
        <v>27</v>
      </c>
      <c r="Q20" s="21">
        <v>5.2511574074074079E-2</v>
      </c>
      <c r="R20" s="6">
        <v>27</v>
      </c>
      <c r="S20" s="21">
        <v>2.8287037037037038E-2</v>
      </c>
      <c r="T20" s="6"/>
      <c r="U20" s="21"/>
      <c r="V20" s="6"/>
      <c r="W20" s="21"/>
      <c r="X20" s="6"/>
      <c r="Y20" s="6"/>
      <c r="Z20" s="6"/>
      <c r="AA20" s="6"/>
      <c r="AB20" s="6"/>
      <c r="AC20" s="5"/>
      <c r="AD20" s="5"/>
      <c r="AE20" s="7"/>
    </row>
    <row r="21" spans="1:31" x14ac:dyDescent="0.3">
      <c r="A21" s="12" t="s">
        <v>91</v>
      </c>
      <c r="B21" s="3" t="s">
        <v>9</v>
      </c>
      <c r="C21" s="5">
        <v>5</v>
      </c>
      <c r="D21" s="14">
        <f t="shared" si="0"/>
        <v>108</v>
      </c>
      <c r="E21" s="30">
        <f t="shared" si="1"/>
        <v>0.23937499999999998</v>
      </c>
      <c r="F21" s="6">
        <f t="shared" si="2"/>
        <v>4</v>
      </c>
      <c r="G21" s="15">
        <f t="shared" si="3"/>
        <v>0</v>
      </c>
      <c r="H21" s="10">
        <v>25</v>
      </c>
      <c r="I21" s="22">
        <v>1.9432870370370371E-2</v>
      </c>
      <c r="J21" s="6">
        <v>28</v>
      </c>
      <c r="K21" s="21">
        <v>8.7361111111111112E-2</v>
      </c>
      <c r="L21" s="6">
        <v>27</v>
      </c>
      <c r="M21" s="21">
        <v>8.9236111111111113E-2</v>
      </c>
      <c r="N21" s="6">
        <v>28</v>
      </c>
      <c r="O21" s="21">
        <v>4.3344907407407408E-2</v>
      </c>
      <c r="P21" s="6"/>
      <c r="Q21" s="21"/>
      <c r="R21" s="6"/>
      <c r="S21" s="21"/>
      <c r="T21" s="6"/>
      <c r="U21" s="6"/>
      <c r="V21" s="6"/>
      <c r="W21" s="21"/>
      <c r="X21" s="6"/>
      <c r="Y21" s="21"/>
      <c r="Z21" s="6"/>
      <c r="AA21" s="6"/>
      <c r="AB21" s="6"/>
      <c r="AC21" s="22"/>
      <c r="AD21" s="5"/>
      <c r="AE21" s="7"/>
    </row>
    <row r="22" spans="1:31" x14ac:dyDescent="0.3">
      <c r="A22" s="12" t="s">
        <v>105</v>
      </c>
      <c r="B22" s="3" t="s">
        <v>9</v>
      </c>
      <c r="C22" s="5">
        <v>6</v>
      </c>
      <c r="D22" s="14">
        <f t="shared" si="0"/>
        <v>46</v>
      </c>
      <c r="E22" s="30">
        <f t="shared" si="1"/>
        <v>0.12795138888888888</v>
      </c>
      <c r="F22" s="6">
        <f t="shared" si="2"/>
        <v>2</v>
      </c>
      <c r="G22" s="15">
        <f t="shared" si="3"/>
        <v>0</v>
      </c>
      <c r="H22" s="10">
        <v>22</v>
      </c>
      <c r="I22" s="22">
        <v>2.2048611111111113E-2</v>
      </c>
      <c r="J22" s="6"/>
      <c r="K22" s="21"/>
      <c r="L22" s="6">
        <v>24</v>
      </c>
      <c r="M22" s="21">
        <v>0.10590277777777778</v>
      </c>
      <c r="N22" s="6"/>
      <c r="O22" s="30"/>
      <c r="P22" s="6"/>
      <c r="Q22" s="21"/>
      <c r="R22" s="6"/>
      <c r="S22" s="21"/>
      <c r="T22" s="6"/>
      <c r="U22" s="6"/>
      <c r="V22" s="6"/>
      <c r="W22" s="21"/>
      <c r="X22" s="6"/>
      <c r="Y22" s="6"/>
      <c r="Z22" s="6"/>
      <c r="AA22" s="6"/>
      <c r="AB22" s="6"/>
      <c r="AC22" s="5"/>
      <c r="AD22" s="5"/>
      <c r="AE22" s="7"/>
    </row>
    <row r="23" spans="1:31" x14ac:dyDescent="0.3">
      <c r="A23" s="12" t="s">
        <v>45</v>
      </c>
      <c r="B23" s="3" t="s">
        <v>9</v>
      </c>
      <c r="C23" s="5">
        <v>7</v>
      </c>
      <c r="D23" s="14">
        <f t="shared" si="0"/>
        <v>44</v>
      </c>
      <c r="E23" s="30">
        <f t="shared" si="1"/>
        <v>0.12813657407407408</v>
      </c>
      <c r="F23" s="6">
        <f t="shared" si="2"/>
        <v>2</v>
      </c>
      <c r="G23" s="15">
        <f t="shared" si="3"/>
        <v>0</v>
      </c>
      <c r="H23" s="10">
        <v>21</v>
      </c>
      <c r="I23" s="22">
        <v>2.2175925925925929E-2</v>
      </c>
      <c r="J23" s="6"/>
      <c r="K23" s="21"/>
      <c r="L23" s="6">
        <v>23</v>
      </c>
      <c r="M23" s="21">
        <v>0.10596064814814815</v>
      </c>
      <c r="N23" s="6"/>
      <c r="O23" s="21"/>
      <c r="P23" s="6"/>
      <c r="Q23" s="21"/>
      <c r="R23" s="6"/>
      <c r="S23" s="21"/>
      <c r="T23" s="6"/>
      <c r="U23" s="21"/>
      <c r="V23" s="6"/>
      <c r="W23" s="21"/>
      <c r="X23" s="6"/>
      <c r="Y23" s="21"/>
      <c r="Z23" s="6"/>
      <c r="AA23" s="6"/>
      <c r="AB23" s="6"/>
      <c r="AC23" s="5"/>
      <c r="AD23" s="5"/>
      <c r="AE23" s="31"/>
    </row>
    <row r="24" spans="1:31" x14ac:dyDescent="0.3">
      <c r="A24" s="12" t="s">
        <v>131</v>
      </c>
      <c r="B24" s="3" t="s">
        <v>9</v>
      </c>
      <c r="C24" s="5">
        <v>8</v>
      </c>
      <c r="D24" s="14">
        <f t="shared" si="0"/>
        <v>29</v>
      </c>
      <c r="E24" s="30">
        <f t="shared" si="1"/>
        <v>2.361111111111111E-2</v>
      </c>
      <c r="F24" s="6">
        <f t="shared" si="2"/>
        <v>1</v>
      </c>
      <c r="G24" s="15">
        <f t="shared" si="3"/>
        <v>0</v>
      </c>
      <c r="H24" s="10"/>
      <c r="I24" s="22"/>
      <c r="J24" s="6"/>
      <c r="K24" s="21"/>
      <c r="L24" s="6"/>
      <c r="M24" s="21"/>
      <c r="N24" s="6"/>
      <c r="O24" s="21"/>
      <c r="P24" s="6"/>
      <c r="Q24" s="21"/>
      <c r="R24" s="6">
        <v>29</v>
      </c>
      <c r="S24" s="21">
        <v>2.361111111111111E-2</v>
      </c>
      <c r="T24" s="6"/>
      <c r="U24" s="21"/>
      <c r="V24" s="6"/>
      <c r="W24" s="21"/>
      <c r="X24" s="6"/>
      <c r="Y24" s="21"/>
      <c r="Z24" s="6"/>
      <c r="AA24" s="6"/>
      <c r="AB24" s="6"/>
      <c r="AC24" s="5"/>
      <c r="AD24" s="5"/>
      <c r="AE24" s="31"/>
    </row>
    <row r="25" spans="1:31" x14ac:dyDescent="0.3">
      <c r="A25" s="12" t="s">
        <v>123</v>
      </c>
      <c r="B25" s="3" t="s">
        <v>9</v>
      </c>
      <c r="C25" s="5">
        <v>8</v>
      </c>
      <c r="D25" s="14">
        <f t="shared" si="0"/>
        <v>29</v>
      </c>
      <c r="E25" s="30">
        <f t="shared" si="1"/>
        <v>8.9143518518518525E-2</v>
      </c>
      <c r="F25" s="6">
        <f t="shared" si="2"/>
        <v>1</v>
      </c>
      <c r="G25" s="15">
        <f t="shared" si="3"/>
        <v>0</v>
      </c>
      <c r="H25" s="10"/>
      <c r="I25" s="22"/>
      <c r="J25" s="6"/>
      <c r="K25" s="21"/>
      <c r="L25" s="6">
        <v>29</v>
      </c>
      <c r="M25" s="21">
        <v>8.9143518518518525E-2</v>
      </c>
      <c r="N25" s="6"/>
      <c r="O25" s="21"/>
      <c r="P25" s="6"/>
      <c r="Q25" s="21"/>
      <c r="R25" s="6"/>
      <c r="S25" s="21"/>
      <c r="T25" s="6"/>
      <c r="U25" s="21"/>
      <c r="V25" s="6"/>
      <c r="W25" s="21"/>
      <c r="X25" s="6"/>
      <c r="Y25" s="21"/>
      <c r="Z25" s="6"/>
      <c r="AA25" s="6"/>
      <c r="AB25" s="6"/>
      <c r="AC25" s="5"/>
      <c r="AD25" s="5"/>
      <c r="AE25" s="31"/>
    </row>
    <row r="26" spans="1:31" x14ac:dyDescent="0.3">
      <c r="A26" s="12" t="s">
        <v>114</v>
      </c>
      <c r="B26" s="3" t="s">
        <v>9</v>
      </c>
      <c r="C26" s="5">
        <v>9</v>
      </c>
      <c r="D26" s="14">
        <f t="shared" si="0"/>
        <v>28</v>
      </c>
      <c r="E26" s="30">
        <f t="shared" si="1"/>
        <v>8.9155092592592591E-2</v>
      </c>
      <c r="F26" s="6">
        <f t="shared" si="2"/>
        <v>1</v>
      </c>
      <c r="G26" s="15">
        <f t="shared" si="3"/>
        <v>0</v>
      </c>
      <c r="H26" s="10"/>
      <c r="I26" s="22"/>
      <c r="J26" s="6"/>
      <c r="K26" s="21"/>
      <c r="L26" s="6">
        <v>28</v>
      </c>
      <c r="M26" s="21">
        <v>8.9155092592592591E-2</v>
      </c>
      <c r="N26" s="6"/>
      <c r="O26" s="21"/>
      <c r="P26" s="6"/>
      <c r="Q26" s="21"/>
      <c r="R26" s="6"/>
      <c r="S26" s="21"/>
      <c r="T26" s="6"/>
      <c r="U26" s="21"/>
      <c r="V26" s="6"/>
      <c r="W26" s="21"/>
      <c r="X26" s="6"/>
      <c r="Y26" s="21"/>
      <c r="Z26" s="6"/>
      <c r="AA26" s="6"/>
      <c r="AB26" s="6"/>
      <c r="AC26" s="5"/>
      <c r="AD26" s="5"/>
      <c r="AE26" s="7"/>
    </row>
    <row r="27" spans="1:31" x14ac:dyDescent="0.3">
      <c r="A27" s="12" t="s">
        <v>102</v>
      </c>
      <c r="B27" s="3" t="s">
        <v>9</v>
      </c>
      <c r="C27" s="5">
        <v>10</v>
      </c>
      <c r="D27" s="14">
        <f t="shared" si="0"/>
        <v>27</v>
      </c>
      <c r="E27" s="30">
        <f t="shared" si="1"/>
        <v>1.7731481481481483E-2</v>
      </c>
      <c r="F27" s="6">
        <f t="shared" si="2"/>
        <v>1</v>
      </c>
      <c r="G27" s="15">
        <f t="shared" si="3"/>
        <v>0</v>
      </c>
      <c r="H27" s="10">
        <v>27</v>
      </c>
      <c r="I27" s="22">
        <v>1.7731481481481483E-2</v>
      </c>
      <c r="J27" s="6"/>
      <c r="K27" s="21"/>
      <c r="L27" s="6"/>
      <c r="M27" s="21"/>
      <c r="N27" s="6"/>
      <c r="O27" s="21"/>
      <c r="P27" s="6"/>
      <c r="Q27" s="21"/>
      <c r="R27" s="6"/>
      <c r="S27" s="21"/>
      <c r="T27" s="6"/>
      <c r="U27" s="21"/>
      <c r="V27" s="6"/>
      <c r="W27" s="21"/>
      <c r="X27" s="6"/>
      <c r="Y27" s="21"/>
      <c r="Z27" s="6"/>
      <c r="AA27" s="6"/>
      <c r="AB27" s="6"/>
      <c r="AC27" s="5"/>
      <c r="AD27" s="5"/>
      <c r="AE27" s="31"/>
    </row>
    <row r="28" spans="1:31" x14ac:dyDescent="0.3">
      <c r="A28" s="12" t="s">
        <v>95</v>
      </c>
      <c r="B28" s="3" t="s">
        <v>9</v>
      </c>
      <c r="C28" s="5">
        <v>11</v>
      </c>
      <c r="D28" s="14">
        <f t="shared" si="0"/>
        <v>24</v>
      </c>
      <c r="E28" s="30">
        <f t="shared" si="1"/>
        <v>1.9814814814814816E-2</v>
      </c>
      <c r="F28" s="6">
        <f t="shared" si="2"/>
        <v>1</v>
      </c>
      <c r="G28" s="15">
        <f t="shared" si="3"/>
        <v>0</v>
      </c>
      <c r="H28" s="10">
        <v>24</v>
      </c>
      <c r="I28" s="22">
        <v>1.9814814814814816E-2</v>
      </c>
      <c r="J28" s="6"/>
      <c r="K28" s="21"/>
      <c r="L28" s="6"/>
      <c r="M28" s="21"/>
      <c r="N28" s="6"/>
      <c r="O28" s="21"/>
      <c r="P28" s="6"/>
      <c r="Q28" s="21"/>
      <c r="R28" s="6"/>
      <c r="S28" s="21"/>
      <c r="T28" s="6"/>
      <c r="U28" s="6"/>
      <c r="V28" s="6"/>
      <c r="W28" s="21"/>
      <c r="X28" s="6"/>
      <c r="Y28" s="21"/>
      <c r="Z28" s="6"/>
      <c r="AA28" s="6"/>
      <c r="AB28" s="6"/>
      <c r="AC28" s="22"/>
      <c r="AD28" s="5"/>
      <c r="AE28" s="7"/>
    </row>
    <row r="29" spans="1:31" x14ac:dyDescent="0.3">
      <c r="A29" s="12" t="s">
        <v>82</v>
      </c>
      <c r="B29" s="3" t="s">
        <v>9</v>
      </c>
      <c r="C29" s="5">
        <v>12</v>
      </c>
      <c r="D29" s="14">
        <f t="shared" si="0"/>
        <v>23</v>
      </c>
      <c r="E29" s="30">
        <f t="shared" si="1"/>
        <v>2.1666666666666667E-2</v>
      </c>
      <c r="F29" s="6">
        <f t="shared" si="2"/>
        <v>1</v>
      </c>
      <c r="G29" s="15">
        <f t="shared" si="3"/>
        <v>0</v>
      </c>
      <c r="H29" s="10">
        <v>23</v>
      </c>
      <c r="I29" s="23">
        <v>2.1666666666666667E-2</v>
      </c>
      <c r="J29" s="6"/>
      <c r="K29" s="21"/>
      <c r="L29" s="6"/>
      <c r="M29" s="21"/>
      <c r="N29" s="6"/>
      <c r="O29" s="21"/>
      <c r="P29" s="6"/>
      <c r="Q29" s="21"/>
      <c r="R29" s="6"/>
      <c r="S29" s="21"/>
      <c r="T29" s="6"/>
      <c r="U29" s="6"/>
      <c r="V29" s="6"/>
      <c r="W29" s="21"/>
      <c r="X29" s="6"/>
      <c r="Y29" s="6"/>
      <c r="Z29" s="6"/>
      <c r="AA29" s="6"/>
      <c r="AB29" s="6"/>
      <c r="AC29" s="5"/>
      <c r="AD29" s="5"/>
      <c r="AE29" s="7"/>
    </row>
    <row r="30" spans="1:31" x14ac:dyDescent="0.3">
      <c r="A30" s="54" t="s">
        <v>94</v>
      </c>
      <c r="B30" s="55" t="s">
        <v>10</v>
      </c>
      <c r="C30" s="56">
        <v>1</v>
      </c>
      <c r="D30" s="57">
        <f t="shared" si="0"/>
        <v>267</v>
      </c>
      <c r="E30" s="58">
        <f t="shared" si="1"/>
        <v>0.77482638888888899</v>
      </c>
      <c r="F30" s="59">
        <f t="shared" si="2"/>
        <v>9</v>
      </c>
      <c r="G30" s="60">
        <f t="shared" si="3"/>
        <v>0</v>
      </c>
      <c r="H30" s="61">
        <v>29</v>
      </c>
      <c r="I30" s="62">
        <v>1.9675925925925927E-2</v>
      </c>
      <c r="J30" s="59">
        <v>30</v>
      </c>
      <c r="K30" s="85">
        <v>8.4212962962962976E-2</v>
      </c>
      <c r="L30" s="59">
        <v>30</v>
      </c>
      <c r="M30" s="85">
        <v>8.2546296296296298E-2</v>
      </c>
      <c r="N30" s="59">
        <v>30</v>
      </c>
      <c r="O30" s="85">
        <v>4.3252314814814813E-2</v>
      </c>
      <c r="P30" s="59">
        <v>29</v>
      </c>
      <c r="Q30" s="85">
        <v>4.3738425925925924E-2</v>
      </c>
      <c r="R30" s="59">
        <v>29</v>
      </c>
      <c r="S30" s="85">
        <v>2.449074074074074E-2</v>
      </c>
      <c r="T30" s="59">
        <v>30</v>
      </c>
      <c r="U30" s="85">
        <v>0.30631944444444442</v>
      </c>
      <c r="V30" s="59">
        <v>30</v>
      </c>
      <c r="W30" s="85">
        <v>0.13540509259259259</v>
      </c>
      <c r="X30" s="59">
        <v>30</v>
      </c>
      <c r="Y30" s="85">
        <v>3.5185185185185187E-2</v>
      </c>
      <c r="Z30" s="6"/>
      <c r="AA30" s="6"/>
      <c r="AB30" s="6"/>
      <c r="AC30" s="22"/>
      <c r="AD30" s="5"/>
      <c r="AE30" s="7"/>
    </row>
    <row r="31" spans="1:31" x14ac:dyDescent="0.3">
      <c r="A31" s="12" t="s">
        <v>87</v>
      </c>
      <c r="B31" s="3" t="s">
        <v>10</v>
      </c>
      <c r="C31" s="5">
        <v>2</v>
      </c>
      <c r="D31" s="14">
        <f t="shared" si="0"/>
        <v>264</v>
      </c>
      <c r="E31" s="30">
        <f t="shared" si="1"/>
        <v>0.95656250000000009</v>
      </c>
      <c r="F31" s="6">
        <f t="shared" si="2"/>
        <v>9</v>
      </c>
      <c r="G31" s="15">
        <f t="shared" si="3"/>
        <v>0</v>
      </c>
      <c r="H31" s="10">
        <v>30</v>
      </c>
      <c r="I31" s="22">
        <v>1.8587962962962962E-2</v>
      </c>
      <c r="J31" s="6">
        <v>29</v>
      </c>
      <c r="K31" s="21">
        <v>8.4618055555555557E-2</v>
      </c>
      <c r="L31" s="6">
        <v>29</v>
      </c>
      <c r="M31" s="21">
        <v>0.10628472222222222</v>
      </c>
      <c r="N31" s="6">
        <v>29</v>
      </c>
      <c r="O31" s="21">
        <v>4.3344907407407408E-2</v>
      </c>
      <c r="P31" s="6">
        <v>30</v>
      </c>
      <c r="Q31" s="21">
        <v>4.2083333333333334E-2</v>
      </c>
      <c r="R31" s="6">
        <v>30</v>
      </c>
      <c r="S31" s="21">
        <v>2.4016203703703706E-2</v>
      </c>
      <c r="T31" s="6">
        <v>29</v>
      </c>
      <c r="U31" s="21">
        <v>0.38689814814814816</v>
      </c>
      <c r="V31" s="6">
        <v>29</v>
      </c>
      <c r="W31" s="21">
        <v>0.21515046296296295</v>
      </c>
      <c r="X31" s="6">
        <v>29</v>
      </c>
      <c r="Y31" s="21">
        <v>3.5578703703703703E-2</v>
      </c>
      <c r="Z31" s="6"/>
      <c r="AA31" s="6"/>
      <c r="AB31" s="6"/>
      <c r="AC31" s="22"/>
      <c r="AD31" s="5"/>
      <c r="AE31" s="7"/>
    </row>
    <row r="32" spans="1:31" x14ac:dyDescent="0.3">
      <c r="A32" s="54" t="s">
        <v>92</v>
      </c>
      <c r="B32" s="55" t="s">
        <v>11</v>
      </c>
      <c r="C32" s="56">
        <v>1</v>
      </c>
      <c r="D32" s="57">
        <f t="shared" si="0"/>
        <v>270</v>
      </c>
      <c r="E32" s="58">
        <f t="shared" si="1"/>
        <v>0.79778935185185185</v>
      </c>
      <c r="F32" s="59">
        <f t="shared" si="2"/>
        <v>9</v>
      </c>
      <c r="G32" s="60">
        <f t="shared" si="3"/>
        <v>0</v>
      </c>
      <c r="H32" s="61">
        <v>30</v>
      </c>
      <c r="I32" s="62">
        <v>1.954861111111111E-2</v>
      </c>
      <c r="J32" s="59">
        <v>30</v>
      </c>
      <c r="K32" s="85">
        <v>8.6724537037037031E-2</v>
      </c>
      <c r="L32" s="59">
        <v>30</v>
      </c>
      <c r="M32" s="85">
        <v>9.1909722222222226E-2</v>
      </c>
      <c r="N32" s="59">
        <v>30</v>
      </c>
      <c r="O32" s="85">
        <v>4.476851851851852E-2</v>
      </c>
      <c r="P32" s="59">
        <v>30</v>
      </c>
      <c r="Q32" s="85">
        <v>4.3437499999999997E-2</v>
      </c>
      <c r="R32" s="59">
        <v>30</v>
      </c>
      <c r="S32" s="85">
        <v>2.4456018518518519E-2</v>
      </c>
      <c r="T32" s="59">
        <v>30</v>
      </c>
      <c r="U32" s="85">
        <v>0.30729166666666669</v>
      </c>
      <c r="V32" s="59">
        <v>30</v>
      </c>
      <c r="W32" s="85">
        <v>0.14450231481481482</v>
      </c>
      <c r="X32" s="59">
        <v>30</v>
      </c>
      <c r="Y32" s="85">
        <v>3.515046296296296E-2</v>
      </c>
      <c r="Z32" s="6"/>
      <c r="AA32" s="6"/>
      <c r="AB32" s="6"/>
      <c r="AC32" s="22"/>
      <c r="AD32" s="5"/>
      <c r="AE32" s="7"/>
    </row>
    <row r="33" spans="1:31" x14ac:dyDescent="0.3">
      <c r="A33" s="54" t="s">
        <v>47</v>
      </c>
      <c r="B33" s="55" t="s">
        <v>57</v>
      </c>
      <c r="C33" s="56">
        <v>1</v>
      </c>
      <c r="D33" s="57">
        <f t="shared" si="0"/>
        <v>150</v>
      </c>
      <c r="E33" s="58">
        <f t="shared" si="1"/>
        <v>0.44718749999999996</v>
      </c>
      <c r="F33" s="59">
        <f t="shared" si="2"/>
        <v>5</v>
      </c>
      <c r="G33" s="60">
        <f t="shared" si="3"/>
        <v>0</v>
      </c>
      <c r="H33" s="61">
        <v>30</v>
      </c>
      <c r="I33" s="62">
        <v>1.298611111111111E-2</v>
      </c>
      <c r="J33" s="59">
        <v>30</v>
      </c>
      <c r="K33" s="85">
        <v>6.5694444444444444E-2</v>
      </c>
      <c r="L33" s="59">
        <v>30</v>
      </c>
      <c r="M33" s="85">
        <v>6.8287037037037035E-2</v>
      </c>
      <c r="N33" s="59">
        <v>30</v>
      </c>
      <c r="O33" s="85">
        <v>3.172453703703703E-2</v>
      </c>
      <c r="P33" s="59"/>
      <c r="Q33" s="85"/>
      <c r="R33" s="59"/>
      <c r="S33" s="85"/>
      <c r="T33" s="59">
        <v>30</v>
      </c>
      <c r="U33" s="85">
        <v>0.26849537037037036</v>
      </c>
      <c r="V33" s="59"/>
      <c r="W33" s="85"/>
      <c r="X33" s="59"/>
      <c r="Y33" s="85"/>
      <c r="Z33" s="6"/>
      <c r="AA33" s="21"/>
      <c r="AB33" s="6"/>
      <c r="AC33" s="22"/>
      <c r="AD33" s="5"/>
      <c r="AE33" s="31"/>
    </row>
    <row r="34" spans="1:31" x14ac:dyDescent="0.3">
      <c r="A34" s="54" t="s">
        <v>51</v>
      </c>
      <c r="B34" s="55" t="s">
        <v>58</v>
      </c>
      <c r="C34" s="56">
        <v>1</v>
      </c>
      <c r="D34" s="57">
        <f t="shared" si="0"/>
        <v>263</v>
      </c>
      <c r="E34" s="58">
        <f t="shared" si="1"/>
        <v>0.52414351851851848</v>
      </c>
      <c r="F34" s="59">
        <f t="shared" si="2"/>
        <v>9</v>
      </c>
      <c r="G34" s="60">
        <f t="shared" si="3"/>
        <v>0</v>
      </c>
      <c r="H34" s="61">
        <v>28</v>
      </c>
      <c r="I34" s="62">
        <v>1.3113425925925926E-2</v>
      </c>
      <c r="J34" s="59">
        <v>30</v>
      </c>
      <c r="K34" s="85">
        <v>5.6469907407407406E-2</v>
      </c>
      <c r="L34" s="59">
        <v>30</v>
      </c>
      <c r="M34" s="85">
        <v>5.5543981481481486E-2</v>
      </c>
      <c r="N34" s="59">
        <v>29</v>
      </c>
      <c r="O34" s="85">
        <v>2.8854166666666667E-2</v>
      </c>
      <c r="P34" s="59">
        <v>30</v>
      </c>
      <c r="Q34" s="85">
        <v>2.736111111111111E-2</v>
      </c>
      <c r="R34" s="59">
        <v>30</v>
      </c>
      <c r="S34" s="85">
        <v>1.5833333333333335E-2</v>
      </c>
      <c r="T34" s="59">
        <v>28</v>
      </c>
      <c r="U34" s="62">
        <v>0.21537037037037035</v>
      </c>
      <c r="V34" s="59">
        <v>30</v>
      </c>
      <c r="W34" s="85">
        <v>8.7858796296296296E-2</v>
      </c>
      <c r="X34" s="59">
        <v>28</v>
      </c>
      <c r="Y34" s="85">
        <v>2.3738425925925923E-2</v>
      </c>
      <c r="Z34" s="6"/>
      <c r="AA34" s="6"/>
      <c r="AB34" s="6"/>
      <c r="AC34" s="5"/>
      <c r="AD34" s="5"/>
      <c r="AE34" s="7"/>
    </row>
    <row r="35" spans="1:31" x14ac:dyDescent="0.3">
      <c r="A35" s="12" t="s">
        <v>48</v>
      </c>
      <c r="B35" s="3" t="s">
        <v>58</v>
      </c>
      <c r="C35" s="5">
        <v>2</v>
      </c>
      <c r="D35" s="14">
        <f t="shared" si="0"/>
        <v>257</v>
      </c>
      <c r="E35" s="30">
        <f t="shared" si="1"/>
        <v>0.53118055555555554</v>
      </c>
      <c r="F35" s="6">
        <f t="shared" si="2"/>
        <v>9</v>
      </c>
      <c r="G35" s="15">
        <f t="shared" si="3"/>
        <v>0</v>
      </c>
      <c r="H35" s="10">
        <v>26</v>
      </c>
      <c r="I35" s="22">
        <v>1.3182870370370371E-2</v>
      </c>
      <c r="J35" s="6">
        <v>27</v>
      </c>
      <c r="K35" s="21">
        <v>6.3472222222222222E-2</v>
      </c>
      <c r="L35" s="6">
        <v>29</v>
      </c>
      <c r="M35" s="21">
        <v>5.8611111111111114E-2</v>
      </c>
      <c r="N35" s="6">
        <v>28</v>
      </c>
      <c r="O35" s="21">
        <v>3.005787037037037E-2</v>
      </c>
      <c r="P35" s="6">
        <v>29</v>
      </c>
      <c r="Q35" s="21">
        <v>2.854166666666667E-2</v>
      </c>
      <c r="R35" s="6">
        <v>29</v>
      </c>
      <c r="S35" s="21">
        <v>1.6689814814814817E-2</v>
      </c>
      <c r="T35" s="6">
        <v>30</v>
      </c>
      <c r="U35" s="21">
        <v>0.20628472222222224</v>
      </c>
      <c r="V35" s="6">
        <v>29</v>
      </c>
      <c r="W35" s="21">
        <v>9.2187499999999992E-2</v>
      </c>
      <c r="X35" s="6">
        <v>30</v>
      </c>
      <c r="Y35" s="21">
        <v>2.2152777777777775E-2</v>
      </c>
      <c r="Z35" s="6"/>
      <c r="AA35" s="21"/>
      <c r="AB35" s="6"/>
      <c r="AC35" s="22"/>
      <c r="AD35" s="5"/>
      <c r="AE35" s="31"/>
    </row>
    <row r="36" spans="1:31" x14ac:dyDescent="0.3">
      <c r="A36" s="12" t="s">
        <v>53</v>
      </c>
      <c r="B36" s="3" t="s">
        <v>58</v>
      </c>
      <c r="C36" s="5">
        <v>3</v>
      </c>
      <c r="D36" s="14">
        <f t="shared" ref="D36:D67" si="4">SUM(H36,J36,L36,N36,P36,R36,T36,V36,X36,Z36,AB36,AD36)</f>
        <v>216</v>
      </c>
      <c r="E36" s="30">
        <f t="shared" ref="E36:E61" si="5">SUM(I36+K36+M36+O36+Q36+S36+U36+W36+Y36+AA36+AC36+AE36)</f>
        <v>0.52487268518518515</v>
      </c>
      <c r="F36" s="6">
        <f t="shared" ref="F36:F67" si="6">COUNT(H36,J36,L36,N36,P36,R36,T36,V36,X36,Z36)</f>
        <v>8</v>
      </c>
      <c r="G36" s="15">
        <f t="shared" si="3"/>
        <v>0</v>
      </c>
      <c r="H36" s="10">
        <v>24</v>
      </c>
      <c r="I36" s="22">
        <v>1.3425925925925924E-2</v>
      </c>
      <c r="J36" s="6">
        <v>28</v>
      </c>
      <c r="K36" s="21">
        <v>6.232638888888889E-2</v>
      </c>
      <c r="L36" s="6"/>
      <c r="M36" s="21"/>
      <c r="N36" s="6">
        <v>26</v>
      </c>
      <c r="O36" s="21">
        <v>3.260416666666667E-2</v>
      </c>
      <c r="P36" s="6">
        <v>28</v>
      </c>
      <c r="Q36" s="21">
        <v>3.079861111111111E-2</v>
      </c>
      <c r="R36" s="6">
        <v>27</v>
      </c>
      <c r="S36" s="21">
        <v>1.6921296296296299E-2</v>
      </c>
      <c r="T36" s="6">
        <v>27</v>
      </c>
      <c r="U36" s="22">
        <v>0.24721064814814817</v>
      </c>
      <c r="V36" s="6">
        <v>27</v>
      </c>
      <c r="W36" s="21">
        <v>9.8472222222222225E-2</v>
      </c>
      <c r="X36" s="6">
        <v>29</v>
      </c>
      <c r="Y36" s="21">
        <v>2.3113425925925926E-2</v>
      </c>
      <c r="Z36" s="6"/>
      <c r="AA36" s="6"/>
      <c r="AB36" s="6"/>
      <c r="AC36" s="5"/>
      <c r="AD36" s="5"/>
      <c r="AE36" s="7"/>
    </row>
    <row r="37" spans="1:31" x14ac:dyDescent="0.3">
      <c r="A37" s="12" t="s">
        <v>71</v>
      </c>
      <c r="B37" s="3" t="s">
        <v>58</v>
      </c>
      <c r="C37" s="5">
        <v>4</v>
      </c>
      <c r="D37" s="14">
        <f t="shared" si="4"/>
        <v>145</v>
      </c>
      <c r="E37" s="30">
        <f t="shared" si="5"/>
        <v>0.34564814814814815</v>
      </c>
      <c r="F37" s="6">
        <f t="shared" si="6"/>
        <v>6</v>
      </c>
      <c r="G37" s="15">
        <f t="shared" si="3"/>
        <v>0</v>
      </c>
      <c r="H37" s="10">
        <v>20</v>
      </c>
      <c r="I37" s="22">
        <v>1.7974537037037035E-2</v>
      </c>
      <c r="J37" s="6">
        <v>24</v>
      </c>
      <c r="K37" s="21">
        <v>8.9039351851851856E-2</v>
      </c>
      <c r="L37" s="6">
        <v>22</v>
      </c>
      <c r="M37" s="21">
        <v>0.1396412037037037</v>
      </c>
      <c r="N37" s="6"/>
      <c r="O37" s="21"/>
      <c r="P37" s="6">
        <v>27</v>
      </c>
      <c r="Q37" s="21">
        <v>3.8043981481481477E-2</v>
      </c>
      <c r="R37" s="6">
        <v>26</v>
      </c>
      <c r="S37" s="21">
        <v>2.2349537037037032E-2</v>
      </c>
      <c r="T37" s="6"/>
      <c r="U37" s="21"/>
      <c r="V37" s="6"/>
      <c r="W37" s="21"/>
      <c r="X37" s="6">
        <v>26</v>
      </c>
      <c r="Y37" s="21">
        <v>3.8599537037037036E-2</v>
      </c>
      <c r="Z37" s="6"/>
      <c r="AA37" s="21"/>
      <c r="AB37" s="6"/>
      <c r="AC37" s="22"/>
      <c r="AD37" s="5"/>
      <c r="AE37" s="31"/>
    </row>
    <row r="38" spans="1:31" x14ac:dyDescent="0.3">
      <c r="A38" s="12" t="s">
        <v>52</v>
      </c>
      <c r="B38" s="3" t="s">
        <v>58</v>
      </c>
      <c r="C38" s="5">
        <v>5</v>
      </c>
      <c r="D38" s="14">
        <f t="shared" si="4"/>
        <v>136</v>
      </c>
      <c r="E38" s="30">
        <f t="shared" si="5"/>
        <v>0.46207175925925931</v>
      </c>
      <c r="F38" s="6">
        <f t="shared" si="6"/>
        <v>5</v>
      </c>
      <c r="G38" s="15">
        <f t="shared" ref="G38:G56" si="7">COUNT(AB38, AD38)</f>
        <v>0</v>
      </c>
      <c r="H38" s="10">
        <v>30</v>
      </c>
      <c r="I38" s="22">
        <v>1.300925925925926E-2</v>
      </c>
      <c r="J38" s="6">
        <v>26</v>
      </c>
      <c r="K38" s="21">
        <v>6.3831018518518523E-2</v>
      </c>
      <c r="L38" s="6">
        <v>23</v>
      </c>
      <c r="M38" s="21">
        <v>8.6689814814814817E-2</v>
      </c>
      <c r="N38" s="6"/>
      <c r="O38" s="21"/>
      <c r="P38" s="6"/>
      <c r="Q38" s="21"/>
      <c r="R38" s="6"/>
      <c r="S38" s="21"/>
      <c r="T38" s="6">
        <v>29</v>
      </c>
      <c r="U38" s="21">
        <v>0.20629629629629631</v>
      </c>
      <c r="V38" s="6">
        <v>28</v>
      </c>
      <c r="W38" s="21">
        <v>9.224537037037038E-2</v>
      </c>
      <c r="X38" s="6"/>
      <c r="Y38" s="21"/>
      <c r="Z38" s="6"/>
      <c r="AA38" s="6"/>
      <c r="AB38" s="6"/>
      <c r="AC38" s="5"/>
      <c r="AD38" s="5"/>
      <c r="AE38" s="7"/>
    </row>
    <row r="39" spans="1:31" x14ac:dyDescent="0.3">
      <c r="A39" s="12" t="s">
        <v>104</v>
      </c>
      <c r="B39" s="3" t="s">
        <v>58</v>
      </c>
      <c r="C39" s="5">
        <v>6</v>
      </c>
      <c r="D39" s="14">
        <f t="shared" si="4"/>
        <v>108</v>
      </c>
      <c r="E39" s="30">
        <f t="shared" si="5"/>
        <v>0.13134259259259259</v>
      </c>
      <c r="F39" s="6">
        <f t="shared" si="6"/>
        <v>4</v>
      </c>
      <c r="G39" s="15">
        <f t="shared" si="7"/>
        <v>0</v>
      </c>
      <c r="H39" s="10">
        <v>25</v>
      </c>
      <c r="I39" s="22">
        <v>1.3287037037037036E-2</v>
      </c>
      <c r="J39" s="6">
        <v>29</v>
      </c>
      <c r="K39" s="21">
        <v>6.0787037037037035E-2</v>
      </c>
      <c r="L39" s="6"/>
      <c r="M39" s="21"/>
      <c r="N39" s="6">
        <v>27</v>
      </c>
      <c r="O39" s="21">
        <v>3.1018518518518515E-2</v>
      </c>
      <c r="P39" s="6"/>
      <c r="Q39" s="21"/>
      <c r="R39" s="6"/>
      <c r="S39" s="21"/>
      <c r="T39" s="6"/>
      <c r="U39" s="21"/>
      <c r="V39" s="6"/>
      <c r="W39" s="21"/>
      <c r="X39" s="6">
        <v>27</v>
      </c>
      <c r="Y39" s="21">
        <v>2.6249999999999999E-2</v>
      </c>
      <c r="Z39" s="6"/>
      <c r="AA39" s="21"/>
      <c r="AB39" s="6"/>
      <c r="AC39" s="22"/>
      <c r="AD39" s="5"/>
      <c r="AE39" s="31"/>
    </row>
    <row r="40" spans="1:31" x14ac:dyDescent="0.3">
      <c r="A40" s="12" t="s">
        <v>76</v>
      </c>
      <c r="B40" s="3" t="s">
        <v>58</v>
      </c>
      <c r="C40" s="5">
        <v>7</v>
      </c>
      <c r="D40" s="14">
        <f t="shared" si="4"/>
        <v>93</v>
      </c>
      <c r="E40" s="30">
        <f t="shared" si="5"/>
        <v>0.21241898148148147</v>
      </c>
      <c r="F40" s="6">
        <f t="shared" si="6"/>
        <v>4</v>
      </c>
      <c r="G40" s="15">
        <f t="shared" si="7"/>
        <v>0</v>
      </c>
      <c r="H40" s="10">
        <v>21</v>
      </c>
      <c r="I40" s="22">
        <v>1.7060185185185185E-2</v>
      </c>
      <c r="J40" s="6">
        <v>25</v>
      </c>
      <c r="K40" s="21">
        <v>7.9548611111111112E-2</v>
      </c>
      <c r="L40" s="6">
        <v>24</v>
      </c>
      <c r="M40" s="21">
        <v>7.6678240740740741E-2</v>
      </c>
      <c r="N40" s="6">
        <v>23</v>
      </c>
      <c r="O40" s="21">
        <v>3.9131944444444448E-2</v>
      </c>
      <c r="P40" s="6"/>
      <c r="Q40" s="21"/>
      <c r="R40" s="6"/>
      <c r="S40" s="21"/>
      <c r="T40" s="6"/>
      <c r="U40" s="21"/>
      <c r="V40" s="6"/>
      <c r="W40" s="21"/>
      <c r="X40" s="6"/>
      <c r="Y40" s="21"/>
      <c r="Z40" s="6"/>
      <c r="AA40" s="6"/>
      <c r="AB40" s="6"/>
      <c r="AC40" s="5"/>
      <c r="AD40" s="5"/>
      <c r="AE40" s="31"/>
    </row>
    <row r="41" spans="1:31" x14ac:dyDescent="0.3">
      <c r="A41" s="12" t="s">
        <v>100</v>
      </c>
      <c r="B41" s="3" t="s">
        <v>58</v>
      </c>
      <c r="C41" s="5">
        <v>8</v>
      </c>
      <c r="D41" s="14">
        <f t="shared" si="4"/>
        <v>76</v>
      </c>
      <c r="E41" s="30">
        <f t="shared" si="5"/>
        <v>6.9814814814814802E-2</v>
      </c>
      <c r="F41" s="6">
        <f t="shared" si="6"/>
        <v>3</v>
      </c>
      <c r="G41" s="15">
        <f t="shared" si="7"/>
        <v>0</v>
      </c>
      <c r="H41" s="10">
        <v>23</v>
      </c>
      <c r="I41" s="22">
        <v>1.3715277777777778E-2</v>
      </c>
      <c r="J41" s="6"/>
      <c r="K41" s="21"/>
      <c r="L41" s="6"/>
      <c r="M41" s="6"/>
      <c r="N41" s="6"/>
      <c r="O41" s="21"/>
      <c r="P41" s="6"/>
      <c r="Q41" s="21"/>
      <c r="R41" s="6">
        <v>28</v>
      </c>
      <c r="S41" s="21">
        <v>1.6736111111111111E-2</v>
      </c>
      <c r="T41" s="6"/>
      <c r="U41" s="6"/>
      <c r="V41" s="6"/>
      <c r="W41" s="6"/>
      <c r="X41" s="6">
        <v>25</v>
      </c>
      <c r="Y41" s="21">
        <v>3.936342592592592E-2</v>
      </c>
      <c r="Z41" s="6"/>
      <c r="AA41" s="6"/>
      <c r="AB41" s="6"/>
      <c r="AC41" s="5"/>
      <c r="AD41" s="5"/>
      <c r="AE41" s="7"/>
    </row>
    <row r="42" spans="1:31" x14ac:dyDescent="0.3">
      <c r="A42" s="12" t="s">
        <v>59</v>
      </c>
      <c r="B42" s="3" t="s">
        <v>58</v>
      </c>
      <c r="C42" s="5">
        <v>9</v>
      </c>
      <c r="D42" s="14">
        <f t="shared" si="4"/>
        <v>74</v>
      </c>
      <c r="E42" s="30">
        <f t="shared" si="5"/>
        <v>0.11700231481481481</v>
      </c>
      <c r="F42" s="6">
        <f t="shared" si="6"/>
        <v>3</v>
      </c>
      <c r="G42" s="15">
        <f t="shared" si="7"/>
        <v>0</v>
      </c>
      <c r="H42" s="10">
        <v>22</v>
      </c>
      <c r="I42" s="22">
        <v>1.5162037037037036E-2</v>
      </c>
      <c r="J42" s="6"/>
      <c r="K42" s="21"/>
      <c r="L42" s="6">
        <v>27</v>
      </c>
      <c r="M42" s="21">
        <v>6.6249999999999989E-2</v>
      </c>
      <c r="N42" s="6">
        <v>25</v>
      </c>
      <c r="O42" s="21">
        <v>3.5590277777777776E-2</v>
      </c>
      <c r="P42" s="6"/>
      <c r="Q42" s="21"/>
      <c r="R42" s="6"/>
      <c r="S42" s="21"/>
      <c r="T42" s="6"/>
      <c r="U42" s="21"/>
      <c r="V42" s="6"/>
      <c r="W42" s="21"/>
      <c r="X42" s="6"/>
      <c r="Y42" s="21"/>
      <c r="Z42" s="6"/>
      <c r="AA42" s="6"/>
      <c r="AB42" s="6"/>
      <c r="AC42" s="5"/>
      <c r="AD42" s="5"/>
      <c r="AE42" s="7"/>
    </row>
    <row r="43" spans="1:31" x14ac:dyDescent="0.3">
      <c r="A43" s="12" t="s">
        <v>56</v>
      </c>
      <c r="B43" s="3" t="s">
        <v>58</v>
      </c>
      <c r="C43" s="5">
        <v>10</v>
      </c>
      <c r="D43" s="14">
        <f t="shared" si="4"/>
        <v>57</v>
      </c>
      <c r="E43" s="30">
        <f t="shared" si="5"/>
        <v>4.1863425925925922E-2</v>
      </c>
      <c r="F43" s="6">
        <f t="shared" si="6"/>
        <v>2</v>
      </c>
      <c r="G43" s="15">
        <f t="shared" si="7"/>
        <v>0</v>
      </c>
      <c r="H43" s="10">
        <v>27</v>
      </c>
      <c r="I43" s="22">
        <v>1.315972222222222E-2</v>
      </c>
      <c r="J43" s="6"/>
      <c r="K43" s="21"/>
      <c r="L43" s="6"/>
      <c r="M43" s="21"/>
      <c r="N43" s="6">
        <v>30</v>
      </c>
      <c r="O43" s="21">
        <v>2.8703703703703703E-2</v>
      </c>
      <c r="P43" s="6"/>
      <c r="Q43" s="21"/>
      <c r="R43" s="6"/>
      <c r="S43" s="21"/>
      <c r="T43" s="6"/>
      <c r="U43" s="22"/>
      <c r="V43" s="6"/>
      <c r="W43" s="21"/>
      <c r="X43" s="6"/>
      <c r="Y43" s="21"/>
      <c r="Z43" s="6"/>
      <c r="AA43" s="6"/>
      <c r="AB43" s="6"/>
      <c r="AC43" s="5"/>
      <c r="AD43" s="5"/>
      <c r="AE43" s="7"/>
    </row>
    <row r="44" spans="1:31" x14ac:dyDescent="0.3">
      <c r="A44" s="12" t="s">
        <v>119</v>
      </c>
      <c r="B44" s="3" t="s">
        <v>58</v>
      </c>
      <c r="C44" s="5">
        <v>11</v>
      </c>
      <c r="D44" s="14">
        <f t="shared" si="4"/>
        <v>49</v>
      </c>
      <c r="E44" s="30">
        <f t="shared" si="5"/>
        <v>0.10743055555555556</v>
      </c>
      <c r="F44" s="6">
        <f t="shared" si="6"/>
        <v>2</v>
      </c>
      <c r="G44" s="15">
        <f t="shared" si="7"/>
        <v>0</v>
      </c>
      <c r="H44" s="10"/>
      <c r="I44" s="22"/>
      <c r="J44" s="6"/>
      <c r="K44" s="21"/>
      <c r="L44" s="6">
        <v>25</v>
      </c>
      <c r="M44" s="21">
        <v>7.0902777777777773E-2</v>
      </c>
      <c r="N44" s="6">
        <v>24</v>
      </c>
      <c r="O44" s="21">
        <v>3.6527777777777777E-2</v>
      </c>
      <c r="P44" s="6"/>
      <c r="Q44" s="21"/>
      <c r="R44" s="6"/>
      <c r="S44" s="21"/>
      <c r="T44" s="6"/>
      <c r="U44" s="6"/>
      <c r="V44" s="6"/>
      <c r="W44" s="21"/>
      <c r="X44" s="6"/>
      <c r="Y44" s="21"/>
      <c r="Z44" s="6"/>
      <c r="AA44" s="6"/>
      <c r="AB44" s="6"/>
      <c r="AC44" s="22"/>
      <c r="AD44" s="5"/>
      <c r="AE44" s="7"/>
    </row>
    <row r="45" spans="1:31" x14ac:dyDescent="0.3">
      <c r="A45" s="12" t="s">
        <v>49</v>
      </c>
      <c r="B45" s="3" t="s">
        <v>58</v>
      </c>
      <c r="C45" s="5">
        <v>12</v>
      </c>
      <c r="D45" s="14">
        <f t="shared" si="4"/>
        <v>29</v>
      </c>
      <c r="E45" s="30">
        <f t="shared" si="5"/>
        <v>1.300925925925926E-2</v>
      </c>
      <c r="F45" s="6">
        <f t="shared" si="6"/>
        <v>1</v>
      </c>
      <c r="G45" s="15">
        <f t="shared" si="7"/>
        <v>0</v>
      </c>
      <c r="H45" s="10">
        <v>29</v>
      </c>
      <c r="I45" s="22">
        <v>1.300925925925926E-2</v>
      </c>
      <c r="J45" s="6"/>
      <c r="K45" s="21"/>
      <c r="L45" s="6"/>
      <c r="M45" s="21"/>
      <c r="N45" s="6"/>
      <c r="O45" s="30"/>
      <c r="P45" s="6"/>
      <c r="Q45" s="21"/>
      <c r="R45" s="6"/>
      <c r="S45" s="21"/>
      <c r="T45" s="6"/>
      <c r="U45" s="21"/>
      <c r="V45" s="6"/>
      <c r="W45" s="21"/>
      <c r="X45" s="6"/>
      <c r="Y45" s="21"/>
      <c r="Z45" s="6"/>
      <c r="AA45" s="6"/>
      <c r="AB45" s="6"/>
      <c r="AC45" s="5"/>
      <c r="AD45" s="5"/>
      <c r="AE45" s="7"/>
    </row>
    <row r="46" spans="1:31" x14ac:dyDescent="0.3">
      <c r="A46" s="12" t="s">
        <v>120</v>
      </c>
      <c r="B46" s="3" t="s">
        <v>58</v>
      </c>
      <c r="C46" s="5">
        <v>13</v>
      </c>
      <c r="D46" s="14">
        <f t="shared" si="4"/>
        <v>28</v>
      </c>
      <c r="E46" s="30">
        <f t="shared" si="5"/>
        <v>6.0439814814814814E-2</v>
      </c>
      <c r="F46" s="6">
        <f t="shared" si="6"/>
        <v>1</v>
      </c>
      <c r="G46" s="15">
        <f t="shared" si="7"/>
        <v>0</v>
      </c>
      <c r="H46" s="10"/>
      <c r="I46" s="22"/>
      <c r="J46" s="6"/>
      <c r="K46" s="21"/>
      <c r="L46" s="6">
        <v>28</v>
      </c>
      <c r="M46" s="21">
        <v>6.0439814814814814E-2</v>
      </c>
      <c r="N46" s="6"/>
      <c r="O46" s="21"/>
      <c r="P46" s="6"/>
      <c r="Q46" s="21"/>
      <c r="R46" s="6"/>
      <c r="S46" s="21"/>
      <c r="T46" s="6"/>
      <c r="U46" s="6"/>
      <c r="V46" s="6"/>
      <c r="W46" s="21"/>
      <c r="X46" s="6"/>
      <c r="Y46" s="21"/>
      <c r="Z46" s="6"/>
      <c r="AA46" s="6"/>
      <c r="AB46" s="6"/>
      <c r="AC46" s="22"/>
      <c r="AD46" s="5"/>
      <c r="AE46" s="7"/>
    </row>
    <row r="47" spans="1:31" x14ac:dyDescent="0.3">
      <c r="A47" s="12" t="s">
        <v>116</v>
      </c>
      <c r="B47" s="3" t="s">
        <v>58</v>
      </c>
      <c r="C47" s="5">
        <v>14</v>
      </c>
      <c r="D47" s="14">
        <f t="shared" si="4"/>
        <v>26</v>
      </c>
      <c r="E47" s="30">
        <f t="shared" si="5"/>
        <v>6.7546296296296285E-2</v>
      </c>
      <c r="F47" s="6">
        <f t="shared" si="6"/>
        <v>1</v>
      </c>
      <c r="G47" s="15">
        <f t="shared" si="7"/>
        <v>0</v>
      </c>
      <c r="H47" s="10"/>
      <c r="I47" s="22"/>
      <c r="J47" s="6"/>
      <c r="K47" s="21"/>
      <c r="L47" s="6">
        <v>26</v>
      </c>
      <c r="M47" s="21">
        <v>6.7546296296296285E-2</v>
      </c>
      <c r="N47" s="6"/>
      <c r="O47" s="21"/>
      <c r="P47" s="6"/>
      <c r="Q47" s="21"/>
      <c r="R47" s="6"/>
      <c r="S47" s="21"/>
      <c r="T47" s="6"/>
      <c r="U47" s="6"/>
      <c r="V47" s="6"/>
      <c r="W47" s="21"/>
      <c r="X47" s="6"/>
      <c r="Y47" s="21"/>
      <c r="Z47" s="6"/>
      <c r="AA47" s="6"/>
      <c r="AB47" s="6"/>
      <c r="AC47" s="22"/>
      <c r="AD47" s="5"/>
      <c r="AE47" s="7"/>
    </row>
    <row r="48" spans="1:31" x14ac:dyDescent="0.3">
      <c r="A48" s="54" t="s">
        <v>50</v>
      </c>
      <c r="B48" s="55" t="s">
        <v>5</v>
      </c>
      <c r="C48" s="56">
        <v>1</v>
      </c>
      <c r="D48" s="57">
        <f t="shared" si="4"/>
        <v>259</v>
      </c>
      <c r="E48" s="58">
        <f t="shared" si="5"/>
        <v>0.54499999999999993</v>
      </c>
      <c r="F48" s="59">
        <f t="shared" si="6"/>
        <v>9</v>
      </c>
      <c r="G48" s="60">
        <f t="shared" si="7"/>
        <v>0</v>
      </c>
      <c r="H48" s="61">
        <v>30</v>
      </c>
      <c r="I48" s="62">
        <v>1.3055555555555556E-2</v>
      </c>
      <c r="J48" s="59">
        <v>28</v>
      </c>
      <c r="K48" s="85">
        <v>6.4456018518518524E-2</v>
      </c>
      <c r="L48" s="59">
        <v>28</v>
      </c>
      <c r="M48" s="85">
        <v>5.9699074074074071E-2</v>
      </c>
      <c r="N48" s="59">
        <v>28</v>
      </c>
      <c r="O48" s="85">
        <v>3.1354166666666662E-2</v>
      </c>
      <c r="P48" s="59">
        <v>27</v>
      </c>
      <c r="Q48" s="85">
        <v>3.0775462962962966E-2</v>
      </c>
      <c r="R48" s="59">
        <v>29</v>
      </c>
      <c r="S48" s="85">
        <v>1.7627314814814814E-2</v>
      </c>
      <c r="T48" s="59">
        <v>30</v>
      </c>
      <c r="U48" s="85">
        <v>0.21277777777777776</v>
      </c>
      <c r="V48" s="59">
        <v>30</v>
      </c>
      <c r="W48" s="85">
        <v>9.1238425925925917E-2</v>
      </c>
      <c r="X48" s="59">
        <v>29</v>
      </c>
      <c r="Y48" s="85">
        <v>2.4016203703703706E-2</v>
      </c>
      <c r="Z48" s="6"/>
      <c r="AA48" s="6"/>
      <c r="AB48" s="6"/>
      <c r="AC48" s="5"/>
      <c r="AD48" s="5"/>
      <c r="AE48" s="7"/>
    </row>
    <row r="49" spans="1:31" x14ac:dyDescent="0.3">
      <c r="A49" s="12" t="s">
        <v>54</v>
      </c>
      <c r="B49" s="3" t="s">
        <v>5</v>
      </c>
      <c r="C49" s="5">
        <v>2</v>
      </c>
      <c r="D49" s="14">
        <f t="shared" si="4"/>
        <v>252</v>
      </c>
      <c r="E49" s="30">
        <f t="shared" si="5"/>
        <v>0.58862268518518512</v>
      </c>
      <c r="F49" s="6">
        <f t="shared" si="6"/>
        <v>9</v>
      </c>
      <c r="G49" s="15">
        <f t="shared" si="7"/>
        <v>0</v>
      </c>
      <c r="H49" s="10">
        <v>29</v>
      </c>
      <c r="I49" s="22">
        <v>1.3518518518518518E-2</v>
      </c>
      <c r="J49" s="6">
        <v>30</v>
      </c>
      <c r="K49" s="21">
        <v>5.9305555555555556E-2</v>
      </c>
      <c r="L49" s="6">
        <v>24</v>
      </c>
      <c r="M49" s="21">
        <v>6.9930555555555551E-2</v>
      </c>
      <c r="N49" s="6">
        <v>29</v>
      </c>
      <c r="O49" s="21">
        <v>3.0717592592592591E-2</v>
      </c>
      <c r="P49" s="6">
        <v>30</v>
      </c>
      <c r="Q49" s="21">
        <v>2.854166666666667E-2</v>
      </c>
      <c r="R49" s="6">
        <v>30</v>
      </c>
      <c r="S49" s="21">
        <v>1.6747685185185185E-2</v>
      </c>
      <c r="T49" s="6">
        <v>28</v>
      </c>
      <c r="U49" s="21">
        <v>0.23607638888888891</v>
      </c>
      <c r="V49" s="6">
        <v>24</v>
      </c>
      <c r="W49" s="21">
        <v>0.10942129629629631</v>
      </c>
      <c r="X49" s="6">
        <v>28</v>
      </c>
      <c r="Y49" s="21">
        <v>2.4363425925925927E-2</v>
      </c>
      <c r="Z49" s="6"/>
      <c r="AA49" s="6"/>
      <c r="AB49" s="6"/>
      <c r="AC49" s="5"/>
      <c r="AD49" s="5"/>
      <c r="AE49" s="7"/>
    </row>
    <row r="50" spans="1:31" x14ac:dyDescent="0.3">
      <c r="A50" s="12" t="s">
        <v>97</v>
      </c>
      <c r="B50" s="3" t="s">
        <v>5</v>
      </c>
      <c r="C50" s="5">
        <v>3</v>
      </c>
      <c r="D50" s="14">
        <f t="shared" si="4"/>
        <v>233</v>
      </c>
      <c r="E50" s="30">
        <f t="shared" si="5"/>
        <v>0.59625000000000006</v>
      </c>
      <c r="F50" s="6">
        <f t="shared" si="6"/>
        <v>9</v>
      </c>
      <c r="G50" s="15">
        <f t="shared" si="7"/>
        <v>0</v>
      </c>
      <c r="H50" s="10">
        <v>17</v>
      </c>
      <c r="I50" s="22">
        <v>2.074074074074074E-2</v>
      </c>
      <c r="J50" s="6">
        <v>25</v>
      </c>
      <c r="K50" s="21">
        <v>6.8263888888888888E-2</v>
      </c>
      <c r="L50" s="6">
        <v>25</v>
      </c>
      <c r="M50" s="21">
        <v>6.5324074074074076E-2</v>
      </c>
      <c r="N50" s="6">
        <v>24</v>
      </c>
      <c r="O50" s="21">
        <v>3.4398148148148143E-2</v>
      </c>
      <c r="P50" s="6">
        <v>25</v>
      </c>
      <c r="Q50" s="21">
        <v>3.2037037037037037E-2</v>
      </c>
      <c r="R50" s="6">
        <v>24</v>
      </c>
      <c r="S50" s="21">
        <v>1.9571759259259257E-2</v>
      </c>
      <c r="T50" s="6">
        <v>39</v>
      </c>
      <c r="U50" s="21">
        <v>0.23097222222222222</v>
      </c>
      <c r="V50" s="6">
        <v>27</v>
      </c>
      <c r="W50" s="21">
        <v>9.8379629629629636E-2</v>
      </c>
      <c r="X50" s="6">
        <v>27</v>
      </c>
      <c r="Y50" s="21">
        <v>2.6562499999999999E-2</v>
      </c>
      <c r="Z50" s="6"/>
      <c r="AA50" s="6"/>
      <c r="AB50" s="6"/>
      <c r="AC50" s="22"/>
      <c r="AD50" s="5"/>
      <c r="AE50" s="7"/>
    </row>
    <row r="51" spans="1:31" x14ac:dyDescent="0.3">
      <c r="A51" s="12" t="s">
        <v>65</v>
      </c>
      <c r="B51" s="3" t="s">
        <v>5</v>
      </c>
      <c r="C51" s="5">
        <v>4</v>
      </c>
      <c r="D51" s="14">
        <f t="shared" si="4"/>
        <v>214</v>
      </c>
      <c r="E51" s="30">
        <f t="shared" si="5"/>
        <v>0.73648148148148151</v>
      </c>
      <c r="F51" s="6">
        <f t="shared" si="6"/>
        <v>9</v>
      </c>
      <c r="G51" s="15">
        <f t="shared" si="7"/>
        <v>0</v>
      </c>
      <c r="H51" s="10">
        <v>22</v>
      </c>
      <c r="I51" s="22">
        <v>1.5405092592592593E-2</v>
      </c>
      <c r="J51" s="6">
        <v>27</v>
      </c>
      <c r="K51" s="21">
        <v>6.7384259259259269E-2</v>
      </c>
      <c r="L51" s="6">
        <v>23</v>
      </c>
      <c r="M51" s="21">
        <v>7.2060185185185185E-2</v>
      </c>
      <c r="N51" s="6">
        <v>23</v>
      </c>
      <c r="O51" s="21">
        <v>3.4456018518518518E-2</v>
      </c>
      <c r="P51" s="6">
        <v>22</v>
      </c>
      <c r="Q51" s="21">
        <v>3.6979166666666667E-2</v>
      </c>
      <c r="R51" s="6">
        <v>23</v>
      </c>
      <c r="S51" s="21">
        <v>2.0324074074074074E-2</v>
      </c>
      <c r="T51" s="6">
        <v>26</v>
      </c>
      <c r="U51" s="21">
        <v>0.32275462962962964</v>
      </c>
      <c r="V51" s="6">
        <v>23</v>
      </c>
      <c r="W51" s="21">
        <v>0.13893518518518519</v>
      </c>
      <c r="X51" s="6">
        <v>25</v>
      </c>
      <c r="Y51" s="21">
        <v>2.8182870370370372E-2</v>
      </c>
      <c r="Z51" s="6"/>
      <c r="AA51" s="6"/>
      <c r="AB51" s="6"/>
      <c r="AC51" s="5"/>
      <c r="AD51" s="5"/>
      <c r="AE51" s="7"/>
    </row>
    <row r="52" spans="1:31" x14ac:dyDescent="0.3">
      <c r="A52" s="12" t="s">
        <v>55</v>
      </c>
      <c r="B52" s="3" t="s">
        <v>5</v>
      </c>
      <c r="C52" s="5">
        <v>5</v>
      </c>
      <c r="D52" s="14">
        <f t="shared" si="4"/>
        <v>212</v>
      </c>
      <c r="E52" s="30">
        <f t="shared" si="5"/>
        <v>0.53793981481481479</v>
      </c>
      <c r="F52" s="6">
        <f t="shared" si="6"/>
        <v>8</v>
      </c>
      <c r="G52" s="15">
        <f t="shared" si="7"/>
        <v>0</v>
      </c>
      <c r="H52" s="10">
        <v>28</v>
      </c>
      <c r="I52" s="22">
        <v>1.3692129629629629E-2</v>
      </c>
      <c r="J52" s="6">
        <v>29</v>
      </c>
      <c r="K52" s="21">
        <v>6.0358796296296292E-2</v>
      </c>
      <c r="L52" s="6"/>
      <c r="M52" s="21"/>
      <c r="N52" s="6">
        <v>27</v>
      </c>
      <c r="O52" s="21">
        <v>3.2546296296296295E-2</v>
      </c>
      <c r="P52" s="6">
        <v>24</v>
      </c>
      <c r="Q52" s="21">
        <v>3.5810185185185188E-2</v>
      </c>
      <c r="R52" s="6">
        <v>27</v>
      </c>
      <c r="S52" s="21">
        <v>1.7870370370370373E-2</v>
      </c>
      <c r="T52" s="6">
        <v>27</v>
      </c>
      <c r="U52" s="21">
        <v>0.24722222222222223</v>
      </c>
      <c r="V52" s="6">
        <v>26</v>
      </c>
      <c r="W52" s="21">
        <v>9.8518518518518519E-2</v>
      </c>
      <c r="X52" s="6">
        <v>24</v>
      </c>
      <c r="Y52" s="21">
        <v>3.1921296296296302E-2</v>
      </c>
      <c r="Z52" s="6"/>
      <c r="AA52" s="6"/>
      <c r="AB52" s="6"/>
      <c r="AC52" s="5"/>
      <c r="AD52" s="5"/>
      <c r="AE52" s="7"/>
    </row>
    <row r="53" spans="1:31" x14ac:dyDescent="0.3">
      <c r="A53" s="12" t="s">
        <v>64</v>
      </c>
      <c r="B53" s="3" t="s">
        <v>5</v>
      </c>
      <c r="C53" s="5">
        <v>6</v>
      </c>
      <c r="D53" s="14">
        <f t="shared" si="4"/>
        <v>199</v>
      </c>
      <c r="E53" s="30">
        <f t="shared" si="5"/>
        <v>29.394907407407413</v>
      </c>
      <c r="F53" s="6">
        <f t="shared" si="6"/>
        <v>9</v>
      </c>
      <c r="G53" s="15">
        <f t="shared" si="7"/>
        <v>0</v>
      </c>
      <c r="H53" s="10">
        <v>24</v>
      </c>
      <c r="I53" s="22">
        <v>1.5185185185185185E-2</v>
      </c>
      <c r="J53" s="6">
        <v>20</v>
      </c>
      <c r="K53" s="21">
        <v>0.10675925925925926</v>
      </c>
      <c r="L53" s="6">
        <v>19</v>
      </c>
      <c r="M53" s="21">
        <v>0.11059027777777779</v>
      </c>
      <c r="N53" s="6">
        <v>22</v>
      </c>
      <c r="O53" s="21">
        <v>4.3425925925925923E-2</v>
      </c>
      <c r="P53" s="6">
        <v>21</v>
      </c>
      <c r="Q53" s="21">
        <v>4.7326388888888883E-2</v>
      </c>
      <c r="R53" s="6">
        <v>22</v>
      </c>
      <c r="S53" s="21">
        <v>2.0347222222222221E-2</v>
      </c>
      <c r="T53" s="6">
        <v>23</v>
      </c>
      <c r="U53" s="30">
        <v>28.854166666666668</v>
      </c>
      <c r="V53" s="6">
        <v>22</v>
      </c>
      <c r="W53" s="21">
        <v>0.1696412037037037</v>
      </c>
      <c r="X53" s="6">
        <v>26</v>
      </c>
      <c r="Y53" s="21">
        <v>2.7465277777777772E-2</v>
      </c>
      <c r="Z53" s="6"/>
      <c r="AA53" s="6"/>
      <c r="AB53" s="6"/>
      <c r="AC53" s="5"/>
      <c r="AD53" s="5"/>
      <c r="AE53" s="7"/>
    </row>
    <row r="54" spans="1:31" x14ac:dyDescent="0.3">
      <c r="A54" s="12" t="s">
        <v>124</v>
      </c>
      <c r="B54" s="3" t="s">
        <v>5</v>
      </c>
      <c r="C54" s="5">
        <v>7</v>
      </c>
      <c r="D54" s="14">
        <f t="shared" si="4"/>
        <v>143</v>
      </c>
      <c r="E54" s="30">
        <f t="shared" si="5"/>
        <v>1.0589351851851851</v>
      </c>
      <c r="F54" s="6">
        <f t="shared" si="6"/>
        <v>6</v>
      </c>
      <c r="G54" s="15">
        <f t="shared" si="7"/>
        <v>0</v>
      </c>
      <c r="H54" s="10"/>
      <c r="I54" s="22"/>
      <c r="J54" s="6"/>
      <c r="K54" s="21"/>
      <c r="L54" s="6">
        <v>20</v>
      </c>
      <c r="M54" s="21">
        <v>9.1874999999999998E-2</v>
      </c>
      <c r="N54" s="6">
        <v>26</v>
      </c>
      <c r="O54" s="21">
        <v>3.2673611111111105E-2</v>
      </c>
      <c r="P54" s="6">
        <v>23</v>
      </c>
      <c r="Q54" s="21">
        <v>3.6550925925925924E-2</v>
      </c>
      <c r="R54" s="6">
        <v>26</v>
      </c>
      <c r="S54" s="21">
        <v>1.8472222222222223E-2</v>
      </c>
      <c r="T54" s="6">
        <v>25</v>
      </c>
      <c r="U54" s="21">
        <v>0.84687499999999993</v>
      </c>
      <c r="V54" s="6"/>
      <c r="W54" s="21"/>
      <c r="X54" s="6">
        <v>23</v>
      </c>
      <c r="Y54" s="21">
        <v>3.2488425925925928E-2</v>
      </c>
      <c r="Z54" s="6"/>
      <c r="AA54" s="6"/>
      <c r="AB54" s="6"/>
      <c r="AC54" s="22"/>
      <c r="AD54" s="5"/>
      <c r="AE54" s="7"/>
    </row>
    <row r="55" spans="1:31" x14ac:dyDescent="0.3">
      <c r="A55" s="12" t="s">
        <v>63</v>
      </c>
      <c r="B55" s="3" t="s">
        <v>5</v>
      </c>
      <c r="C55" s="5">
        <v>8</v>
      </c>
      <c r="D55" s="14">
        <f t="shared" si="4"/>
        <v>134</v>
      </c>
      <c r="E55" s="30">
        <f t="shared" si="5"/>
        <v>13.180358796296296</v>
      </c>
      <c r="F55" s="6">
        <f t="shared" si="6"/>
        <v>5</v>
      </c>
      <c r="G55" s="15">
        <f t="shared" si="7"/>
        <v>0</v>
      </c>
      <c r="H55" s="10">
        <v>28</v>
      </c>
      <c r="I55" s="22">
        <v>1.3692129629629629E-2</v>
      </c>
      <c r="J55" s="6"/>
      <c r="K55" s="21"/>
      <c r="L55" s="6">
        <v>26</v>
      </c>
      <c r="M55" s="21">
        <v>6.3553240740740743E-2</v>
      </c>
      <c r="N55" s="6"/>
      <c r="O55" s="21"/>
      <c r="P55" s="6">
        <v>28</v>
      </c>
      <c r="Q55" s="21">
        <v>2.8946759259259255E-2</v>
      </c>
      <c r="R55" s="6"/>
      <c r="S55" s="21"/>
      <c r="T55" s="6">
        <v>24</v>
      </c>
      <c r="U55" s="30">
        <v>12.979861111111111</v>
      </c>
      <c r="V55" s="6">
        <v>28</v>
      </c>
      <c r="W55" s="21">
        <v>9.4305555555555545E-2</v>
      </c>
      <c r="X55" s="6"/>
      <c r="Y55" s="21"/>
      <c r="Z55" s="6"/>
      <c r="AA55" s="6"/>
      <c r="AB55" s="6"/>
      <c r="AC55" s="5"/>
      <c r="AD55" s="5"/>
      <c r="AE55" s="7"/>
    </row>
    <row r="56" spans="1:31" x14ac:dyDescent="0.3">
      <c r="A56" s="12" t="s">
        <v>60</v>
      </c>
      <c r="B56" s="3" t="s">
        <v>5</v>
      </c>
      <c r="C56" s="5">
        <v>9</v>
      </c>
      <c r="D56" s="14">
        <f t="shared" si="4"/>
        <v>121</v>
      </c>
      <c r="E56" s="30">
        <f t="shared" si="5"/>
        <v>0.22341435185185188</v>
      </c>
      <c r="F56" s="6">
        <f t="shared" si="6"/>
        <v>5</v>
      </c>
      <c r="G56" s="15">
        <f t="shared" si="7"/>
        <v>0</v>
      </c>
      <c r="H56" s="10">
        <v>25</v>
      </c>
      <c r="I56" s="22">
        <v>1.4456018518518519E-2</v>
      </c>
      <c r="J56" s="6">
        <v>23</v>
      </c>
      <c r="K56" s="21">
        <v>6.9930555555555551E-2</v>
      </c>
      <c r="L56" s="6">
        <v>22</v>
      </c>
      <c r="M56" s="21">
        <v>7.3171296296296304E-2</v>
      </c>
      <c r="N56" s="6">
        <v>25</v>
      </c>
      <c r="O56" s="21">
        <v>3.4074074074074076E-2</v>
      </c>
      <c r="P56" s="6">
        <v>26</v>
      </c>
      <c r="Q56" s="21">
        <v>3.1782407407407405E-2</v>
      </c>
      <c r="R56" s="6"/>
      <c r="S56" s="21"/>
      <c r="T56" s="6"/>
      <c r="U56" s="21"/>
      <c r="V56" s="6"/>
      <c r="W56" s="21"/>
      <c r="X56" s="6"/>
      <c r="Y56" s="21"/>
      <c r="Z56" s="6"/>
      <c r="AA56" s="6"/>
      <c r="AB56" s="6"/>
      <c r="AC56" s="5"/>
      <c r="AD56" s="5"/>
      <c r="AE56" s="7"/>
    </row>
    <row r="57" spans="1:31" x14ac:dyDescent="0.3">
      <c r="A57" s="12" t="s">
        <v>42</v>
      </c>
      <c r="B57" s="3" t="s">
        <v>5</v>
      </c>
      <c r="C57" s="5">
        <v>10</v>
      </c>
      <c r="D57" s="14">
        <f t="shared" si="4"/>
        <v>119</v>
      </c>
      <c r="E57" s="30">
        <f t="shared" si="5"/>
        <v>0.25410879629629629</v>
      </c>
      <c r="F57" s="6">
        <f t="shared" si="6"/>
        <v>5</v>
      </c>
      <c r="G57" s="15">
        <v>0</v>
      </c>
      <c r="H57" s="10">
        <v>23</v>
      </c>
      <c r="I57" s="22">
        <v>1.5381944444444443E-2</v>
      </c>
      <c r="J57" s="6">
        <v>26</v>
      </c>
      <c r="K57" s="21">
        <v>6.7696759259259262E-2</v>
      </c>
      <c r="L57" s="6"/>
      <c r="M57" s="21"/>
      <c r="N57" s="6"/>
      <c r="O57" s="21"/>
      <c r="P57" s="6">
        <v>20</v>
      </c>
      <c r="Q57" s="21">
        <v>5.3136574074074072E-2</v>
      </c>
      <c r="R57" s="6">
        <v>25</v>
      </c>
      <c r="S57" s="21">
        <v>1.9120370370370371E-2</v>
      </c>
      <c r="T57" s="6"/>
      <c r="U57" s="21"/>
      <c r="V57" s="6">
        <v>25</v>
      </c>
      <c r="W57" s="21">
        <v>9.8773148148148152E-2</v>
      </c>
      <c r="X57" s="6"/>
      <c r="Y57" s="21"/>
      <c r="Z57" s="6"/>
      <c r="AA57" s="6"/>
      <c r="AB57" s="6"/>
      <c r="AC57" s="5"/>
      <c r="AD57" s="5"/>
      <c r="AE57" s="7"/>
    </row>
    <row r="58" spans="1:31" x14ac:dyDescent="0.3">
      <c r="A58" s="12" t="s">
        <v>121</v>
      </c>
      <c r="B58" s="3" t="s">
        <v>5</v>
      </c>
      <c r="C58" s="5">
        <v>11</v>
      </c>
      <c r="D58" s="14">
        <f t="shared" si="4"/>
        <v>118</v>
      </c>
      <c r="E58" s="30">
        <f t="shared" si="5"/>
        <v>0.20173611111111112</v>
      </c>
      <c r="F58" s="6">
        <f t="shared" si="6"/>
        <v>4</v>
      </c>
      <c r="G58" s="15">
        <f>COUNT(AB58, AD58)</f>
        <v>0</v>
      </c>
      <c r="H58" s="10"/>
      <c r="I58" s="22"/>
      <c r="J58" s="6"/>
      <c r="K58" s="21"/>
      <c r="L58" s="6">
        <v>29</v>
      </c>
      <c r="M58" s="21">
        <v>5.5578703703703707E-2</v>
      </c>
      <c r="N58" s="6">
        <v>30</v>
      </c>
      <c r="O58" s="21">
        <v>3.0034722222222223E-2</v>
      </c>
      <c r="P58" s="6"/>
      <c r="Q58" s="21"/>
      <c r="R58" s="6"/>
      <c r="S58" s="21"/>
      <c r="T58" s="6"/>
      <c r="U58" s="6"/>
      <c r="V58" s="6">
        <v>29</v>
      </c>
      <c r="W58" s="21">
        <v>9.2662037037037029E-2</v>
      </c>
      <c r="X58" s="6">
        <v>30</v>
      </c>
      <c r="Y58" s="21">
        <v>2.3460648148148147E-2</v>
      </c>
      <c r="Z58" s="6"/>
      <c r="AA58" s="6"/>
      <c r="AB58" s="6"/>
      <c r="AC58" s="22"/>
      <c r="AD58" s="5"/>
      <c r="AE58" s="7"/>
    </row>
    <row r="59" spans="1:31" x14ac:dyDescent="0.3">
      <c r="A59" s="12" t="s">
        <v>62</v>
      </c>
      <c r="B59" s="3" t="s">
        <v>5</v>
      </c>
      <c r="C59" s="5">
        <v>12</v>
      </c>
      <c r="D59" s="14">
        <f t="shared" si="4"/>
        <v>111</v>
      </c>
      <c r="E59" s="30">
        <f t="shared" si="5"/>
        <v>0.12358796296296297</v>
      </c>
      <c r="F59" s="6">
        <f t="shared" si="6"/>
        <v>4</v>
      </c>
      <c r="G59" s="15">
        <f>COUNT(AB59, AD59)</f>
        <v>0</v>
      </c>
      <c r="H59" s="10">
        <v>27</v>
      </c>
      <c r="I59" s="22">
        <v>1.4131944444444445E-2</v>
      </c>
      <c r="J59" s="6"/>
      <c r="K59" s="21"/>
      <c r="L59" s="6">
        <v>27</v>
      </c>
      <c r="M59" s="21">
        <v>6.3101851851851853E-2</v>
      </c>
      <c r="N59" s="6"/>
      <c r="O59" s="21"/>
      <c r="P59" s="6">
        <v>29</v>
      </c>
      <c r="Q59" s="21">
        <v>2.8587962962962964E-2</v>
      </c>
      <c r="R59" s="6">
        <v>28</v>
      </c>
      <c r="S59" s="21">
        <v>1.7766203703703704E-2</v>
      </c>
      <c r="T59" s="6"/>
      <c r="U59" s="21"/>
      <c r="V59" s="6"/>
      <c r="W59" s="21"/>
      <c r="X59" s="6"/>
      <c r="Y59" s="21"/>
      <c r="Z59" s="6"/>
      <c r="AA59" s="6"/>
      <c r="AB59" s="6"/>
      <c r="AC59" s="5"/>
      <c r="AD59" s="5"/>
      <c r="AE59" s="7"/>
    </row>
    <row r="60" spans="1:31" x14ac:dyDescent="0.3">
      <c r="A60" s="12" t="s">
        <v>61</v>
      </c>
      <c r="B60" s="3" t="s">
        <v>5</v>
      </c>
      <c r="C60" s="5">
        <v>13</v>
      </c>
      <c r="D60" s="14">
        <f t="shared" si="4"/>
        <v>50</v>
      </c>
      <c r="E60" s="30">
        <f t="shared" si="5"/>
        <v>8.2581018518518526E-2</v>
      </c>
      <c r="F60" s="6">
        <f t="shared" si="6"/>
        <v>2</v>
      </c>
      <c r="G60" s="15">
        <f>COUNT(AB60, AD60)</f>
        <v>0</v>
      </c>
      <c r="H60" s="10">
        <v>26</v>
      </c>
      <c r="I60" s="22">
        <v>1.4155092592592592E-2</v>
      </c>
      <c r="J60" s="6">
        <v>24</v>
      </c>
      <c r="K60" s="21">
        <v>6.8425925925925932E-2</v>
      </c>
      <c r="L60" s="6"/>
      <c r="M60" s="21"/>
      <c r="N60" s="6"/>
      <c r="O60" s="21"/>
      <c r="P60" s="6"/>
      <c r="Q60" s="21"/>
      <c r="R60" s="6"/>
      <c r="S60" s="21"/>
      <c r="T60" s="6"/>
      <c r="U60" s="21"/>
      <c r="V60" s="6"/>
      <c r="W60" s="21"/>
      <c r="X60" s="6"/>
      <c r="Y60" s="21"/>
      <c r="Z60" s="6"/>
      <c r="AA60" s="6"/>
      <c r="AB60" s="6"/>
      <c r="AC60" s="5"/>
      <c r="AD60" s="5"/>
      <c r="AE60" s="7"/>
    </row>
    <row r="61" spans="1:31" x14ac:dyDescent="0.3">
      <c r="A61" s="12" t="s">
        <v>67</v>
      </c>
      <c r="B61" s="3" t="s">
        <v>5</v>
      </c>
      <c r="C61" s="5">
        <v>14</v>
      </c>
      <c r="D61" s="14">
        <f t="shared" si="4"/>
        <v>43</v>
      </c>
      <c r="E61" s="30">
        <f t="shared" si="5"/>
        <v>8.5740740740740742E-2</v>
      </c>
      <c r="F61" s="6">
        <f t="shared" si="6"/>
        <v>2</v>
      </c>
      <c r="G61" s="15">
        <f>COUNT(AB61, AD61)</f>
        <v>0</v>
      </c>
      <c r="H61" s="10">
        <v>21</v>
      </c>
      <c r="I61" s="22">
        <v>1.5601851851851851E-2</v>
      </c>
      <c r="J61" s="6">
        <v>22</v>
      </c>
      <c r="K61" s="21">
        <v>7.013888888888889E-2</v>
      </c>
      <c r="L61" s="6"/>
      <c r="M61" s="21"/>
      <c r="N61" s="6"/>
      <c r="O61" s="21"/>
      <c r="P61" s="6"/>
      <c r="Q61" s="21"/>
      <c r="R61" s="6"/>
      <c r="S61" s="21"/>
      <c r="T61" s="6"/>
      <c r="U61" s="21"/>
      <c r="V61" s="6"/>
      <c r="W61" s="21"/>
      <c r="X61" s="6"/>
      <c r="Y61" s="21"/>
      <c r="Z61" s="6"/>
      <c r="AA61" s="21"/>
      <c r="AB61" s="6"/>
      <c r="AC61" s="22"/>
      <c r="AD61" s="5"/>
      <c r="AE61" s="31"/>
    </row>
    <row r="62" spans="1:31" x14ac:dyDescent="0.3">
      <c r="A62" s="12" t="s">
        <v>44</v>
      </c>
      <c r="B62" s="3" t="s">
        <v>5</v>
      </c>
      <c r="C62" s="5">
        <v>15</v>
      </c>
      <c r="D62" s="14">
        <f t="shared" si="4"/>
        <v>41</v>
      </c>
      <c r="E62" s="30">
        <v>1.638888888888889E-2</v>
      </c>
      <c r="F62" s="6">
        <f t="shared" si="6"/>
        <v>2</v>
      </c>
      <c r="G62" s="15">
        <v>0</v>
      </c>
      <c r="H62" s="10">
        <v>20</v>
      </c>
      <c r="I62" s="22">
        <v>1.638888888888889E-2</v>
      </c>
      <c r="J62" s="6">
        <v>21</v>
      </c>
      <c r="K62" s="21">
        <v>7.2604166666666664E-2</v>
      </c>
      <c r="L62" s="6"/>
      <c r="M62" s="21"/>
      <c r="N62" s="6"/>
      <c r="O62" s="21"/>
      <c r="P62" s="6"/>
      <c r="Q62" s="21"/>
      <c r="R62" s="6"/>
      <c r="S62" s="21"/>
      <c r="T62" s="6"/>
      <c r="U62" s="21"/>
      <c r="V62" s="6"/>
      <c r="W62" s="21"/>
      <c r="X62" s="6"/>
      <c r="Y62" s="21"/>
      <c r="Z62" s="6"/>
      <c r="AA62" s="6"/>
      <c r="AB62" s="6"/>
      <c r="AC62" s="5"/>
      <c r="AD62" s="5"/>
      <c r="AE62" s="31"/>
    </row>
    <row r="63" spans="1:31" x14ac:dyDescent="0.3">
      <c r="A63" s="12" t="s">
        <v>90</v>
      </c>
      <c r="B63" s="3" t="s">
        <v>5</v>
      </c>
      <c r="C63" s="5">
        <v>16</v>
      </c>
      <c r="D63" s="14">
        <f t="shared" si="4"/>
        <v>39</v>
      </c>
      <c r="E63" s="30">
        <f t="shared" ref="E63:E71" si="8">SUM(I63+K63+M63+O63+Q63+S63+U63+W63+Y63+AA63+AC63+AE63)</f>
        <v>0.10535879629629628</v>
      </c>
      <c r="F63" s="6">
        <f t="shared" si="6"/>
        <v>2</v>
      </c>
      <c r="G63" s="15">
        <f>COUNT(AB63, AD63)</f>
        <v>0</v>
      </c>
      <c r="H63" s="10">
        <v>18</v>
      </c>
      <c r="I63" s="22">
        <v>1.9120370370370371E-2</v>
      </c>
      <c r="J63" s="6"/>
      <c r="K63" s="21"/>
      <c r="L63" s="6">
        <v>21</v>
      </c>
      <c r="M63" s="21">
        <v>8.6238425925925913E-2</v>
      </c>
      <c r="N63" s="6"/>
      <c r="O63" s="21"/>
      <c r="P63" s="6"/>
      <c r="Q63" s="21"/>
      <c r="R63" s="6"/>
      <c r="S63" s="21"/>
      <c r="T63" s="6"/>
      <c r="U63" s="6"/>
      <c r="V63" s="6"/>
      <c r="W63" s="21"/>
      <c r="X63" s="6"/>
      <c r="Y63" s="21"/>
      <c r="Z63" s="6"/>
      <c r="AA63" s="6"/>
      <c r="AB63" s="6"/>
      <c r="AC63" s="22"/>
      <c r="AD63" s="5"/>
      <c r="AE63" s="7"/>
    </row>
    <row r="64" spans="1:31" x14ac:dyDescent="0.3">
      <c r="A64" s="12" t="s">
        <v>115</v>
      </c>
      <c r="B64" s="3" t="s">
        <v>5</v>
      </c>
      <c r="C64" s="5">
        <v>17</v>
      </c>
      <c r="D64" s="14">
        <f t="shared" si="4"/>
        <v>30</v>
      </c>
      <c r="E64" s="30">
        <f t="shared" si="8"/>
        <v>5.1249999999999997E-2</v>
      </c>
      <c r="F64" s="6">
        <f t="shared" si="6"/>
        <v>1</v>
      </c>
      <c r="G64" s="15">
        <f>COUNT(AB64, AD64)</f>
        <v>0</v>
      </c>
      <c r="H64" s="10"/>
      <c r="I64" s="22"/>
      <c r="J64" s="6"/>
      <c r="K64" s="21"/>
      <c r="L64" s="6">
        <v>30</v>
      </c>
      <c r="M64" s="21">
        <v>5.1249999999999997E-2</v>
      </c>
      <c r="N64" s="6"/>
      <c r="O64" s="21"/>
      <c r="P64" s="6"/>
      <c r="Q64" s="21"/>
      <c r="R64" s="6"/>
      <c r="S64" s="21"/>
      <c r="T64" s="6"/>
      <c r="U64" s="6"/>
      <c r="V64" s="6"/>
      <c r="W64" s="21"/>
      <c r="X64" s="6"/>
      <c r="Y64" s="6"/>
      <c r="Z64" s="6"/>
      <c r="AA64" s="6"/>
      <c r="AB64" s="6"/>
      <c r="AC64" s="5"/>
      <c r="AD64" s="5"/>
      <c r="AE64" s="7"/>
    </row>
    <row r="65" spans="1:31" x14ac:dyDescent="0.3">
      <c r="A65" s="12" t="s">
        <v>112</v>
      </c>
      <c r="B65" s="3" t="s">
        <v>5</v>
      </c>
      <c r="C65" s="5">
        <v>18</v>
      </c>
      <c r="D65" s="14">
        <f t="shared" si="4"/>
        <v>20</v>
      </c>
      <c r="E65" s="30">
        <f t="shared" si="8"/>
        <v>9.1874999999999998E-2</v>
      </c>
      <c r="F65" s="6">
        <f t="shared" si="6"/>
        <v>1</v>
      </c>
      <c r="G65" s="15">
        <f>COUNT(AB65, AD65)</f>
        <v>0</v>
      </c>
      <c r="H65" s="10"/>
      <c r="I65" s="22"/>
      <c r="J65" s="6"/>
      <c r="K65" s="21"/>
      <c r="L65" s="6">
        <v>20</v>
      </c>
      <c r="M65" s="21">
        <v>9.1874999999999998E-2</v>
      </c>
      <c r="N65" s="6"/>
      <c r="O65" s="21"/>
      <c r="P65" s="6"/>
      <c r="Q65" s="21"/>
      <c r="R65" s="6"/>
      <c r="S65" s="21"/>
      <c r="T65" s="6"/>
      <c r="U65" s="6"/>
      <c r="V65" s="6"/>
      <c r="W65" s="21"/>
      <c r="X65" s="6"/>
      <c r="Y65" s="21"/>
      <c r="Z65" s="6"/>
      <c r="AA65" s="6"/>
      <c r="AB65" s="6"/>
      <c r="AC65" s="22"/>
      <c r="AD65" s="5"/>
      <c r="AE65" s="7"/>
    </row>
    <row r="66" spans="1:31" x14ac:dyDescent="0.3">
      <c r="A66" s="12" t="s">
        <v>77</v>
      </c>
      <c r="B66" s="3" t="s">
        <v>5</v>
      </c>
      <c r="C66" s="5">
        <v>19</v>
      </c>
      <c r="D66" s="14">
        <f t="shared" si="4"/>
        <v>19</v>
      </c>
      <c r="E66" s="30">
        <f t="shared" si="8"/>
        <v>1.7465277777777777E-2</v>
      </c>
      <c r="F66" s="6">
        <f t="shared" si="6"/>
        <v>1</v>
      </c>
      <c r="G66" s="15">
        <f>COUNT(AB66, AD66)</f>
        <v>0</v>
      </c>
      <c r="H66" s="10">
        <v>19</v>
      </c>
      <c r="I66" s="22">
        <v>1.7465277777777777E-2</v>
      </c>
      <c r="J66" s="6"/>
      <c r="K66" s="21"/>
      <c r="L66" s="6"/>
      <c r="M66" s="21"/>
      <c r="N66" s="6"/>
      <c r="O66" s="21"/>
      <c r="P66" s="6"/>
      <c r="Q66" s="21"/>
      <c r="R66" s="6"/>
      <c r="S66" s="21"/>
      <c r="T66" s="6"/>
      <c r="U66" s="21"/>
      <c r="V66" s="6"/>
      <c r="W66" s="21"/>
      <c r="X66" s="6"/>
      <c r="Y66" s="21"/>
      <c r="Z66" s="6"/>
      <c r="AA66" s="6"/>
      <c r="AB66" s="6"/>
      <c r="AC66" s="5"/>
      <c r="AD66" s="5"/>
      <c r="AE66" s="31"/>
    </row>
    <row r="67" spans="1:31" x14ac:dyDescent="0.3">
      <c r="A67" s="54" t="s">
        <v>88</v>
      </c>
      <c r="B67" s="55" t="s">
        <v>0</v>
      </c>
      <c r="C67" s="56">
        <v>1</v>
      </c>
      <c r="D67" s="57">
        <f t="shared" si="4"/>
        <v>253</v>
      </c>
      <c r="E67" s="58">
        <f t="shared" si="8"/>
        <v>0.80266203703703698</v>
      </c>
      <c r="F67" s="59">
        <f t="shared" si="6"/>
        <v>9</v>
      </c>
      <c r="G67" s="60">
        <f>COUNT(AB67, AD67)</f>
        <v>0</v>
      </c>
      <c r="H67" s="61">
        <v>26</v>
      </c>
      <c r="I67" s="62">
        <v>1.8622685185185183E-2</v>
      </c>
      <c r="J67" s="59">
        <v>28</v>
      </c>
      <c r="K67" s="85">
        <v>8.144675925925926E-2</v>
      </c>
      <c r="L67" s="59">
        <v>29</v>
      </c>
      <c r="M67" s="85">
        <v>7.4687500000000004E-2</v>
      </c>
      <c r="N67" s="59">
        <v>28</v>
      </c>
      <c r="O67" s="85">
        <v>3.861111111111111E-2</v>
      </c>
      <c r="P67" s="59">
        <v>28</v>
      </c>
      <c r="Q67" s="85">
        <v>3.5937500000000004E-2</v>
      </c>
      <c r="R67" s="59">
        <v>28</v>
      </c>
      <c r="S67" s="85">
        <v>2.1747685185185186E-2</v>
      </c>
      <c r="T67" s="59">
        <v>29</v>
      </c>
      <c r="U67" s="85">
        <v>0.34974537037037035</v>
      </c>
      <c r="V67" s="59">
        <v>29</v>
      </c>
      <c r="W67" s="85">
        <v>0.15055555555555555</v>
      </c>
      <c r="X67" s="59">
        <v>28</v>
      </c>
      <c r="Y67" s="85">
        <v>3.1307870370370368E-2</v>
      </c>
      <c r="Z67" s="6"/>
      <c r="AA67" s="6"/>
      <c r="AB67" s="6"/>
      <c r="AC67" s="22"/>
      <c r="AD67" s="5"/>
      <c r="AE67" s="7"/>
    </row>
    <row r="68" spans="1:31" x14ac:dyDescent="0.3">
      <c r="A68" s="12" t="s">
        <v>75</v>
      </c>
      <c r="B68" s="3" t="s">
        <v>0</v>
      </c>
      <c r="C68" s="5">
        <v>2</v>
      </c>
      <c r="D68" s="14">
        <f t="shared" ref="D68:D81" si="9">SUM(H68,J68,L68,N68,P68,R68,T68,V68,X68,Z68,AB68,AD68)</f>
        <v>250</v>
      </c>
      <c r="E68" s="30">
        <f t="shared" si="8"/>
        <v>1.6900925925925927</v>
      </c>
      <c r="F68" s="6">
        <f t="shared" ref="F68:F81" si="10">COUNT(H68,J68,L68,N68,P68,R68,T68,V68,X68,Z68)</f>
        <v>9</v>
      </c>
      <c r="G68" s="15">
        <v>0</v>
      </c>
      <c r="H68" s="10">
        <v>29</v>
      </c>
      <c r="I68" s="22">
        <v>1.699074074074074E-2</v>
      </c>
      <c r="J68" s="6">
        <v>26</v>
      </c>
      <c r="K68" s="21">
        <v>9.5324074074074075E-2</v>
      </c>
      <c r="L68" s="6">
        <v>27</v>
      </c>
      <c r="M68" s="21">
        <v>9.0555555555555556E-2</v>
      </c>
      <c r="N68" s="6">
        <v>27</v>
      </c>
      <c r="O68" s="21">
        <v>4.08912037037037E-2</v>
      </c>
      <c r="P68" s="6">
        <v>29</v>
      </c>
      <c r="Q68" s="21">
        <v>3.5671296296296298E-2</v>
      </c>
      <c r="R68" s="6">
        <v>27</v>
      </c>
      <c r="S68" s="21">
        <v>2.2523148148148143E-2</v>
      </c>
      <c r="T68" s="6">
        <v>28</v>
      </c>
      <c r="U68" s="30">
        <v>1.2180555555555557</v>
      </c>
      <c r="V68" s="6">
        <v>30</v>
      </c>
      <c r="W68" s="21">
        <v>0.13803240740740741</v>
      </c>
      <c r="X68" s="6">
        <v>27</v>
      </c>
      <c r="Y68" s="21">
        <v>3.2048611111111111E-2</v>
      </c>
      <c r="Z68" s="6"/>
      <c r="AA68" s="6"/>
      <c r="AB68" s="6"/>
      <c r="AC68" s="5"/>
      <c r="AD68" s="5"/>
      <c r="AE68" s="31"/>
    </row>
    <row r="69" spans="1:31" x14ac:dyDescent="0.3">
      <c r="A69" s="12" t="s">
        <v>108</v>
      </c>
      <c r="B69" s="3" t="s">
        <v>0</v>
      </c>
      <c r="C69" s="5">
        <v>3</v>
      </c>
      <c r="D69" s="14">
        <f t="shared" si="9"/>
        <v>210</v>
      </c>
      <c r="E69" s="30">
        <f t="shared" si="8"/>
        <v>0.44315972222222222</v>
      </c>
      <c r="F69" s="6">
        <f t="shared" si="10"/>
        <v>7</v>
      </c>
      <c r="G69" s="15">
        <f>COUNT(AB69, AD69)</f>
        <v>0</v>
      </c>
      <c r="H69" s="10"/>
      <c r="I69" s="22"/>
      <c r="J69" s="6">
        <v>30</v>
      </c>
      <c r="K69" s="21">
        <v>5.903935185185185E-2</v>
      </c>
      <c r="L69" s="6">
        <v>30</v>
      </c>
      <c r="M69" s="21">
        <v>6.0451388888888895E-2</v>
      </c>
      <c r="N69" s="6">
        <v>30</v>
      </c>
      <c r="O69" s="21">
        <v>2.9479166666666667E-2</v>
      </c>
      <c r="P69" s="6">
        <v>30</v>
      </c>
      <c r="Q69" s="21">
        <v>2.9629629629629627E-2</v>
      </c>
      <c r="R69" s="6">
        <v>30</v>
      </c>
      <c r="S69" s="21">
        <v>1.6099537037037037E-2</v>
      </c>
      <c r="T69" s="6">
        <v>30</v>
      </c>
      <c r="U69" s="21">
        <v>0.22498842592592594</v>
      </c>
      <c r="V69" s="6"/>
      <c r="W69" s="21"/>
      <c r="X69" s="6">
        <v>30</v>
      </c>
      <c r="Y69" s="21">
        <v>2.3472222222222217E-2</v>
      </c>
      <c r="Z69" s="6"/>
      <c r="AA69" s="6"/>
      <c r="AB69" s="6"/>
      <c r="AC69" s="5"/>
      <c r="AD69" s="5"/>
      <c r="AE69" s="31"/>
    </row>
    <row r="70" spans="1:31" x14ac:dyDescent="0.3">
      <c r="A70" s="12" t="s">
        <v>69</v>
      </c>
      <c r="B70" s="3" t="s">
        <v>0</v>
      </c>
      <c r="C70" s="5">
        <v>4</v>
      </c>
      <c r="D70" s="14">
        <f t="shared" si="9"/>
        <v>173</v>
      </c>
      <c r="E70" s="30">
        <f t="shared" si="8"/>
        <v>0.22217592592592592</v>
      </c>
      <c r="F70" s="6">
        <f t="shared" si="10"/>
        <v>6</v>
      </c>
      <c r="G70" s="15">
        <f>COUNT(AB70, AD70)</f>
        <v>0</v>
      </c>
      <c r="H70" s="10">
        <v>30</v>
      </c>
      <c r="I70" s="22">
        <v>1.6006944444444445E-2</v>
      </c>
      <c r="J70" s="6">
        <v>29</v>
      </c>
      <c r="K70" s="21">
        <v>7.7777777777777779E-2</v>
      </c>
      <c r="L70" s="6"/>
      <c r="M70" s="21"/>
      <c r="N70" s="6">
        <v>29</v>
      </c>
      <c r="O70" s="21">
        <v>3.7951388888888889E-2</v>
      </c>
      <c r="P70" s="6">
        <v>27</v>
      </c>
      <c r="Q70" s="21">
        <v>3.9247685185185184E-2</v>
      </c>
      <c r="R70" s="6">
        <v>29</v>
      </c>
      <c r="S70" s="21">
        <v>2.1111111111111108E-2</v>
      </c>
      <c r="T70" s="6"/>
      <c r="U70" s="6"/>
      <c r="V70" s="6"/>
      <c r="W70" s="21"/>
      <c r="X70" s="6">
        <v>29</v>
      </c>
      <c r="Y70" s="21">
        <v>3.0081018518518521E-2</v>
      </c>
      <c r="Z70" s="6"/>
      <c r="AA70" s="6"/>
      <c r="AB70" s="6"/>
      <c r="AC70" s="5"/>
      <c r="AD70" s="5"/>
      <c r="AE70" s="31"/>
    </row>
    <row r="71" spans="1:31" x14ac:dyDescent="0.3">
      <c r="A71" s="12" t="s">
        <v>98</v>
      </c>
      <c r="B71" s="3" t="s">
        <v>0</v>
      </c>
      <c r="C71" s="5">
        <v>5</v>
      </c>
      <c r="D71" s="14">
        <f t="shared" si="9"/>
        <v>127</v>
      </c>
      <c r="E71" s="30">
        <f t="shared" si="8"/>
        <v>0.60041666666666671</v>
      </c>
      <c r="F71" s="6">
        <f t="shared" si="10"/>
        <v>5</v>
      </c>
      <c r="G71" s="15">
        <f>COUNT(AB71, AD71)</f>
        <v>0</v>
      </c>
      <c r="H71" s="10">
        <v>25</v>
      </c>
      <c r="I71" s="22">
        <v>2.0868055555555556E-2</v>
      </c>
      <c r="J71" s="6">
        <v>25</v>
      </c>
      <c r="K71" s="21">
        <v>0.20033564814814817</v>
      </c>
      <c r="L71" s="6">
        <v>25</v>
      </c>
      <c r="M71" s="21">
        <v>0.15557870370370372</v>
      </c>
      <c r="N71" s="6">
        <v>26</v>
      </c>
      <c r="O71" s="21">
        <v>7.9143518518518516E-2</v>
      </c>
      <c r="P71" s="6">
        <v>26</v>
      </c>
      <c r="Q71" s="21">
        <v>0.14449074074074073</v>
      </c>
      <c r="R71" s="6"/>
      <c r="S71" s="21"/>
      <c r="T71" s="6"/>
      <c r="U71" s="6"/>
      <c r="V71" s="6"/>
      <c r="W71" s="21"/>
      <c r="X71" s="6"/>
      <c r="Y71" s="21"/>
      <c r="Z71" s="6"/>
      <c r="AA71" s="6"/>
      <c r="AB71" s="6"/>
      <c r="AC71" s="22"/>
      <c r="AD71" s="5"/>
      <c r="AE71" s="7"/>
    </row>
    <row r="72" spans="1:31" x14ac:dyDescent="0.3">
      <c r="A72" s="12" t="s">
        <v>113</v>
      </c>
      <c r="B72" s="3" t="s">
        <v>0</v>
      </c>
      <c r="C72" s="5">
        <v>6</v>
      </c>
      <c r="D72" s="14">
        <f t="shared" si="9"/>
        <v>28</v>
      </c>
      <c r="E72" s="30">
        <v>5.6701388888888898E-2</v>
      </c>
      <c r="F72" s="6">
        <f t="shared" si="10"/>
        <v>1</v>
      </c>
      <c r="G72" s="15">
        <f>COUNT(AB72, AD72)</f>
        <v>0</v>
      </c>
      <c r="H72" s="10"/>
      <c r="I72" s="22"/>
      <c r="J72" s="6"/>
      <c r="K72" s="21"/>
      <c r="L72" s="6">
        <v>28</v>
      </c>
      <c r="M72" s="21">
        <v>8.2800925925925931E-2</v>
      </c>
      <c r="N72" s="6"/>
      <c r="O72" s="21"/>
      <c r="P72" s="6"/>
      <c r="Q72" s="21"/>
      <c r="R72" s="6"/>
      <c r="S72" s="21"/>
      <c r="T72" s="6"/>
      <c r="U72" s="21"/>
      <c r="V72" s="6"/>
      <c r="W72" s="21"/>
      <c r="X72" s="6"/>
      <c r="Y72" s="21"/>
      <c r="Z72" s="6"/>
      <c r="AA72" s="6"/>
      <c r="AB72" s="6"/>
      <c r="AC72" s="5"/>
      <c r="AD72" s="5"/>
      <c r="AE72" s="7"/>
    </row>
    <row r="73" spans="1:31" x14ac:dyDescent="0.3">
      <c r="A73" s="12" t="s">
        <v>111</v>
      </c>
      <c r="B73" s="3" t="s">
        <v>0</v>
      </c>
      <c r="C73" s="5">
        <v>7</v>
      </c>
      <c r="D73" s="14">
        <f t="shared" si="9"/>
        <v>26</v>
      </c>
      <c r="E73" s="30">
        <f t="shared" ref="E73:E81" si="11">SUM(I73+K73+M73+O73+Q73+S73+U73+W73+Y73+AA73+AC73+AE73)</f>
        <v>9.3761574074074081E-2</v>
      </c>
      <c r="F73" s="6">
        <f t="shared" si="10"/>
        <v>1</v>
      </c>
      <c r="G73" s="15">
        <f>COUNT(AB73, AD73)</f>
        <v>0</v>
      </c>
      <c r="H73" s="10"/>
      <c r="I73" s="23"/>
      <c r="J73" s="6"/>
      <c r="K73" s="21"/>
      <c r="L73" s="6">
        <v>26</v>
      </c>
      <c r="M73" s="21">
        <v>9.3761574074074081E-2</v>
      </c>
      <c r="N73" s="6"/>
      <c r="O73" s="21"/>
      <c r="P73" s="6"/>
      <c r="Q73" s="21"/>
      <c r="R73" s="6"/>
      <c r="S73" s="21"/>
      <c r="T73" s="6"/>
      <c r="U73" s="21"/>
      <c r="V73" s="6"/>
      <c r="W73" s="21"/>
      <c r="X73" s="6"/>
      <c r="Y73" s="21"/>
      <c r="Z73" s="6"/>
      <c r="AA73" s="6"/>
      <c r="AB73" s="6"/>
      <c r="AC73" s="5"/>
      <c r="AD73" s="5"/>
      <c r="AE73" s="7"/>
    </row>
    <row r="74" spans="1:31" x14ac:dyDescent="0.3">
      <c r="A74" s="54" t="s">
        <v>43</v>
      </c>
      <c r="B74" s="55" t="s">
        <v>6</v>
      </c>
      <c r="C74" s="56">
        <v>1</v>
      </c>
      <c r="D74" s="57">
        <f t="shared" si="9"/>
        <v>264</v>
      </c>
      <c r="E74" s="58">
        <f t="shared" si="11"/>
        <v>0.70605324074074083</v>
      </c>
      <c r="F74" s="59">
        <f t="shared" si="10"/>
        <v>9</v>
      </c>
      <c r="G74" s="60">
        <v>0</v>
      </c>
      <c r="H74" s="61">
        <v>30</v>
      </c>
      <c r="I74" s="62">
        <v>1.503472222222222E-2</v>
      </c>
      <c r="J74" s="59">
        <v>29</v>
      </c>
      <c r="K74" s="85">
        <v>7.3472222222222217E-2</v>
      </c>
      <c r="L74" s="59">
        <v>30</v>
      </c>
      <c r="M74" s="85">
        <v>6.880787037037038E-2</v>
      </c>
      <c r="N74" s="59">
        <v>30</v>
      </c>
      <c r="O74" s="85">
        <v>3.5844907407407409E-2</v>
      </c>
      <c r="P74" s="59">
        <v>28</v>
      </c>
      <c r="Q74" s="85">
        <v>3.7118055555555557E-2</v>
      </c>
      <c r="R74" s="59">
        <v>28</v>
      </c>
      <c r="S74" s="85">
        <v>2.1909722222222223E-2</v>
      </c>
      <c r="T74" s="59">
        <v>30</v>
      </c>
      <c r="U74" s="85">
        <v>0.29210648148148149</v>
      </c>
      <c r="V74" s="59">
        <v>30</v>
      </c>
      <c r="W74" s="85">
        <v>0.13160879629629629</v>
      </c>
      <c r="X74" s="59">
        <v>29</v>
      </c>
      <c r="Y74" s="85">
        <v>3.0150462962962962E-2</v>
      </c>
      <c r="Z74" s="6"/>
      <c r="AA74" s="6"/>
      <c r="AB74" s="6"/>
      <c r="AC74" s="5"/>
      <c r="AD74" s="5"/>
      <c r="AE74" s="7"/>
    </row>
    <row r="75" spans="1:31" x14ac:dyDescent="0.3">
      <c r="A75" s="12" t="s">
        <v>85</v>
      </c>
      <c r="B75" s="3" t="s">
        <v>6</v>
      </c>
      <c r="C75" s="5">
        <v>2</v>
      </c>
      <c r="D75" s="14">
        <f t="shared" si="9"/>
        <v>244</v>
      </c>
      <c r="E75" s="30">
        <f t="shared" si="11"/>
        <v>0.77615740740740735</v>
      </c>
      <c r="F75" s="6">
        <f t="shared" si="10"/>
        <v>9</v>
      </c>
      <c r="G75" s="15">
        <f t="shared" ref="G75:G81" si="12">COUNT(AB75, AD75)</f>
        <v>0</v>
      </c>
      <c r="H75" s="10">
        <v>27</v>
      </c>
      <c r="I75" s="22">
        <v>1.8275462962962962E-2</v>
      </c>
      <c r="J75" s="6">
        <v>27</v>
      </c>
      <c r="K75" s="21">
        <v>8.637731481481481E-2</v>
      </c>
      <c r="L75" s="6">
        <v>29</v>
      </c>
      <c r="M75" s="21">
        <v>8.2939814814814813E-2</v>
      </c>
      <c r="N75" s="6">
        <v>26</v>
      </c>
      <c r="O75" s="21">
        <v>4.0567129629629627E-2</v>
      </c>
      <c r="P75" s="6">
        <v>26</v>
      </c>
      <c r="Q75" s="21">
        <v>4.1076388888888891E-2</v>
      </c>
      <c r="R75" s="6">
        <v>26</v>
      </c>
      <c r="S75" s="21">
        <v>2.3113425925925926E-2</v>
      </c>
      <c r="T75" s="6">
        <v>29</v>
      </c>
      <c r="U75" s="21">
        <v>0.29799768518518516</v>
      </c>
      <c r="V75" s="6">
        <v>28</v>
      </c>
      <c r="W75" s="21">
        <v>0.15090277777777777</v>
      </c>
      <c r="X75" s="6">
        <v>26</v>
      </c>
      <c r="Y75" s="21">
        <v>3.4907407407407408E-2</v>
      </c>
      <c r="Z75" s="6"/>
      <c r="AA75" s="6"/>
      <c r="AB75" s="6"/>
      <c r="AC75" s="22"/>
      <c r="AD75" s="5"/>
      <c r="AE75" s="7"/>
    </row>
    <row r="76" spans="1:31" x14ac:dyDescent="0.3">
      <c r="A76" s="12" t="s">
        <v>81</v>
      </c>
      <c r="B76" s="3" t="s">
        <v>6</v>
      </c>
      <c r="C76" s="5">
        <v>3</v>
      </c>
      <c r="D76" s="14">
        <f t="shared" si="9"/>
        <v>219</v>
      </c>
      <c r="E76" s="30">
        <f t="shared" si="11"/>
        <v>0.73638888888888887</v>
      </c>
      <c r="F76" s="6">
        <f t="shared" si="10"/>
        <v>8</v>
      </c>
      <c r="G76" s="15">
        <f t="shared" si="12"/>
        <v>0</v>
      </c>
      <c r="H76" s="10">
        <v>26</v>
      </c>
      <c r="I76" s="22">
        <v>1.7673611111111109E-2</v>
      </c>
      <c r="J76" s="6"/>
      <c r="K76" s="21"/>
      <c r="L76" s="6">
        <v>28</v>
      </c>
      <c r="M76" s="21">
        <v>9.0555555555555556E-2</v>
      </c>
      <c r="N76" s="6">
        <v>27</v>
      </c>
      <c r="O76" s="21">
        <v>3.8449074074074073E-2</v>
      </c>
      <c r="P76" s="6">
        <v>27</v>
      </c>
      <c r="Q76" s="21">
        <v>4.1018518518518517E-2</v>
      </c>
      <c r="R76" s="6">
        <v>27</v>
      </c>
      <c r="S76" s="21">
        <v>2.2060185185185183E-2</v>
      </c>
      <c r="T76" s="6">
        <v>28</v>
      </c>
      <c r="U76" s="21">
        <v>0.34652777777777777</v>
      </c>
      <c r="V76" s="6">
        <v>29</v>
      </c>
      <c r="W76" s="21">
        <v>0.14866898148148147</v>
      </c>
      <c r="X76" s="6">
        <v>27</v>
      </c>
      <c r="Y76" s="21">
        <v>3.1435185185185184E-2</v>
      </c>
      <c r="Z76" s="6"/>
      <c r="AA76" s="6"/>
      <c r="AB76" s="6"/>
      <c r="AC76" s="5"/>
      <c r="AD76" s="5"/>
      <c r="AE76" s="31"/>
    </row>
    <row r="77" spans="1:31" x14ac:dyDescent="0.3">
      <c r="A77" s="12" t="s">
        <v>68</v>
      </c>
      <c r="B77" s="3" t="s">
        <v>6</v>
      </c>
      <c r="C77" s="5">
        <v>4</v>
      </c>
      <c r="D77" s="14">
        <f t="shared" si="9"/>
        <v>174</v>
      </c>
      <c r="E77" s="30">
        <f t="shared" si="11"/>
        <v>0.21311342592592594</v>
      </c>
      <c r="F77" s="6">
        <f t="shared" si="10"/>
        <v>6</v>
      </c>
      <c r="G77" s="15">
        <f t="shared" si="12"/>
        <v>0</v>
      </c>
      <c r="H77" s="10">
        <v>29</v>
      </c>
      <c r="I77" s="22">
        <v>1.5949074074074074E-2</v>
      </c>
      <c r="J77" s="6">
        <v>30</v>
      </c>
      <c r="K77" s="21">
        <v>7.2025462962962958E-2</v>
      </c>
      <c r="L77" s="6"/>
      <c r="M77" s="21"/>
      <c r="N77" s="6">
        <v>28</v>
      </c>
      <c r="O77" s="21">
        <v>3.8182870370370374E-2</v>
      </c>
      <c r="P77" s="6">
        <v>29</v>
      </c>
      <c r="Q77" s="21">
        <v>3.5416666666666666E-2</v>
      </c>
      <c r="R77" s="6">
        <v>30</v>
      </c>
      <c r="S77" s="21">
        <v>2.0324074074074074E-2</v>
      </c>
      <c r="T77" s="6"/>
      <c r="U77" s="6"/>
      <c r="V77" s="6"/>
      <c r="W77" s="21"/>
      <c r="X77" s="6">
        <v>28</v>
      </c>
      <c r="Y77" s="21">
        <v>3.1215277777777783E-2</v>
      </c>
      <c r="Z77" s="6"/>
      <c r="AA77" s="6"/>
      <c r="AB77" s="6"/>
      <c r="AC77" s="22"/>
      <c r="AD77" s="5"/>
      <c r="AE77" s="31"/>
    </row>
    <row r="78" spans="1:31" x14ac:dyDescent="0.3">
      <c r="A78" s="12" t="s">
        <v>70</v>
      </c>
      <c r="B78" s="3" t="s">
        <v>6</v>
      </c>
      <c r="C78" s="5">
        <v>5</v>
      </c>
      <c r="D78" s="14">
        <f t="shared" si="9"/>
        <v>174</v>
      </c>
      <c r="E78" s="30">
        <f t="shared" si="11"/>
        <v>0.21533564814814815</v>
      </c>
      <c r="F78" s="6">
        <f t="shared" si="10"/>
        <v>6</v>
      </c>
      <c r="G78" s="15">
        <f t="shared" si="12"/>
        <v>0</v>
      </c>
      <c r="H78" s="10">
        <v>28</v>
      </c>
      <c r="I78" s="22">
        <v>1.6354166666666666E-2</v>
      </c>
      <c r="J78" s="6">
        <v>28</v>
      </c>
      <c r="K78" s="21">
        <v>7.7777777777777779E-2</v>
      </c>
      <c r="L78" s="6"/>
      <c r="M78" s="21"/>
      <c r="N78" s="6">
        <v>29</v>
      </c>
      <c r="O78" s="21">
        <v>3.7280092592592594E-2</v>
      </c>
      <c r="P78" s="6">
        <v>30</v>
      </c>
      <c r="Q78" s="21">
        <v>3.3969907407407407E-2</v>
      </c>
      <c r="R78" s="6">
        <v>29</v>
      </c>
      <c r="S78" s="21">
        <v>2.0949074074074075E-2</v>
      </c>
      <c r="T78" s="6"/>
      <c r="U78" s="6"/>
      <c r="V78" s="6"/>
      <c r="W78" s="21"/>
      <c r="X78" s="6">
        <v>30</v>
      </c>
      <c r="Y78" s="21">
        <v>2.900462962962963E-2</v>
      </c>
      <c r="Z78" s="6"/>
      <c r="AA78" s="6"/>
      <c r="AB78" s="6"/>
      <c r="AC78" s="5"/>
      <c r="AD78" s="5"/>
      <c r="AE78" s="7"/>
    </row>
    <row r="79" spans="1:31" s="84" customFormat="1" x14ac:dyDescent="0.3">
      <c r="A79" s="12" t="s">
        <v>125</v>
      </c>
      <c r="B79" s="3" t="s">
        <v>6</v>
      </c>
      <c r="C79" s="5">
        <v>6</v>
      </c>
      <c r="D79" s="14">
        <f t="shared" si="9"/>
        <v>100</v>
      </c>
      <c r="E79" s="30">
        <f t="shared" si="11"/>
        <v>0.16468749999999999</v>
      </c>
      <c r="F79" s="6">
        <f t="shared" si="10"/>
        <v>4</v>
      </c>
      <c r="G79" s="15">
        <f t="shared" si="12"/>
        <v>0</v>
      </c>
      <c r="H79" s="10"/>
      <c r="I79" s="22"/>
      <c r="J79" s="6"/>
      <c r="K79" s="21"/>
      <c r="L79" s="6"/>
      <c r="M79" s="21"/>
      <c r="N79" s="6">
        <v>25</v>
      </c>
      <c r="O79" s="21">
        <v>5.3530092592592594E-2</v>
      </c>
      <c r="P79" s="6">
        <v>25</v>
      </c>
      <c r="Q79" s="21">
        <v>4.3946759259259255E-2</v>
      </c>
      <c r="R79" s="6">
        <v>25</v>
      </c>
      <c r="S79" s="21">
        <v>2.6018518518518521E-2</v>
      </c>
      <c r="T79" s="6"/>
      <c r="U79" s="6"/>
      <c r="V79" s="6"/>
      <c r="W79" s="6"/>
      <c r="X79" s="6">
        <v>25</v>
      </c>
      <c r="Y79" s="21">
        <v>4.1192129629629634E-2</v>
      </c>
      <c r="Z79" s="6"/>
      <c r="AA79" s="6"/>
      <c r="AB79" s="6"/>
      <c r="AC79" s="5"/>
      <c r="AD79" s="5"/>
      <c r="AE79" s="7"/>
    </row>
    <row r="80" spans="1:31" x14ac:dyDescent="0.3">
      <c r="A80" s="54" t="s">
        <v>83</v>
      </c>
      <c r="B80" s="55" t="s">
        <v>7</v>
      </c>
      <c r="C80" s="56">
        <v>1</v>
      </c>
      <c r="D80" s="57">
        <f t="shared" si="9"/>
        <v>239</v>
      </c>
      <c r="E80" s="58">
        <f t="shared" si="11"/>
        <v>0.48258101851851848</v>
      </c>
      <c r="F80" s="59">
        <f t="shared" si="10"/>
        <v>8</v>
      </c>
      <c r="G80" s="60">
        <f t="shared" si="12"/>
        <v>0</v>
      </c>
      <c r="H80" s="61">
        <v>29</v>
      </c>
      <c r="I80" s="62">
        <v>1.8124999999999999E-2</v>
      </c>
      <c r="J80" s="59">
        <v>30</v>
      </c>
      <c r="K80" s="85">
        <v>8.0219907407407406E-2</v>
      </c>
      <c r="L80" s="59">
        <v>30</v>
      </c>
      <c r="M80" s="85">
        <v>7.7037037037037029E-2</v>
      </c>
      <c r="N80" s="59">
        <v>30</v>
      </c>
      <c r="O80" s="85">
        <v>4.0520833333333332E-2</v>
      </c>
      <c r="P80" s="59">
        <v>30</v>
      </c>
      <c r="Q80" s="85">
        <v>5.3136574074074072E-2</v>
      </c>
      <c r="R80" s="59">
        <v>30</v>
      </c>
      <c r="S80" s="85">
        <v>2.8287037037037038E-2</v>
      </c>
      <c r="T80" s="59"/>
      <c r="U80" s="59"/>
      <c r="V80" s="59">
        <v>30</v>
      </c>
      <c r="W80" s="85">
        <v>0.15405092592592592</v>
      </c>
      <c r="X80" s="59">
        <v>30</v>
      </c>
      <c r="Y80" s="85">
        <v>3.1203703703703702E-2</v>
      </c>
      <c r="Z80" s="6"/>
      <c r="AA80" s="21"/>
      <c r="AB80" s="6"/>
      <c r="AC80" s="22"/>
      <c r="AD80" s="5"/>
      <c r="AE80" s="31"/>
    </row>
    <row r="81" spans="1:31" x14ac:dyDescent="0.3">
      <c r="A81" s="12" t="s">
        <v>103</v>
      </c>
      <c r="B81" s="3" t="s">
        <v>7</v>
      </c>
      <c r="C81" s="5">
        <v>2</v>
      </c>
      <c r="D81" s="14">
        <f t="shared" si="9"/>
        <v>118</v>
      </c>
      <c r="E81" s="30">
        <f t="shared" si="11"/>
        <v>10.060081018518517</v>
      </c>
      <c r="F81" s="6">
        <f t="shared" si="10"/>
        <v>4</v>
      </c>
      <c r="G81" s="15">
        <f t="shared" si="12"/>
        <v>0</v>
      </c>
      <c r="H81" s="10">
        <v>30</v>
      </c>
      <c r="I81" s="22">
        <v>1.7662037037037035E-2</v>
      </c>
      <c r="J81" s="6"/>
      <c r="K81" s="21"/>
      <c r="L81" s="6"/>
      <c r="M81" s="21"/>
      <c r="N81" s="6"/>
      <c r="O81" s="21"/>
      <c r="P81" s="6"/>
      <c r="Q81" s="21"/>
      <c r="R81" s="6"/>
      <c r="S81" s="21"/>
      <c r="T81" s="6">
        <v>30</v>
      </c>
      <c r="U81" s="30">
        <v>9.8548611111111111</v>
      </c>
      <c r="V81" s="6">
        <v>29</v>
      </c>
      <c r="W81" s="21">
        <v>0.15072916666666666</v>
      </c>
      <c r="X81" s="6">
        <v>29</v>
      </c>
      <c r="Y81" s="21">
        <v>3.6828703703703704E-2</v>
      </c>
      <c r="Z81" s="6"/>
      <c r="AA81" s="6"/>
      <c r="AB81" s="6"/>
      <c r="AC81" s="5"/>
      <c r="AD81" s="5"/>
      <c r="AE81" s="31"/>
    </row>
    <row r="82" spans="1:31" x14ac:dyDescent="0.3">
      <c r="I82" s="38"/>
      <c r="K82" s="20">
        <f>SUM(K4:K81)</f>
        <v>3.7753703703703705</v>
      </c>
      <c r="L82" s="20"/>
      <c r="M82" s="20">
        <f>SUM(M4:M81)</f>
        <v>4.5796296296296299</v>
      </c>
      <c r="N82" s="20"/>
      <c r="O82" s="20">
        <f>SUM(O4:O81)</f>
        <v>1.6850925925925928</v>
      </c>
      <c r="P82" s="20"/>
      <c r="Q82" s="20">
        <f>SUM(Q4:Q81)</f>
        <v>1.6123726851851856</v>
      </c>
      <c r="R82" s="20"/>
      <c r="S82" s="20">
        <f>SUM(S4:S81)</f>
        <v>0.7926967592592592</v>
      </c>
      <c r="T82" s="20"/>
      <c r="U82" s="20">
        <f>SUM(U4:U81)</f>
        <v>73.369675925925932</v>
      </c>
      <c r="V82" s="20"/>
      <c r="W82" s="20">
        <f>SUM(W4:W81)</f>
        <v>4.4692129629629624</v>
      </c>
      <c r="X82" s="20"/>
      <c r="Y82" s="20">
        <f>SUM(Y4:Y81)</f>
        <v>1.2435879629629629</v>
      </c>
    </row>
    <row r="83" spans="1:31" x14ac:dyDescent="0.3">
      <c r="M83" s="38"/>
    </row>
  </sheetData>
  <autoFilter ref="A3:AE82" xr:uid="{F87A076A-2145-4839-BC24-3B613E93E38B}">
    <sortState xmlns:xlrd2="http://schemas.microsoft.com/office/spreadsheetml/2017/richdata2" ref="A4:AE82">
      <sortCondition ref="B3:B82"/>
    </sortState>
  </autoFilter>
  <mergeCells count="25">
    <mergeCell ref="AB2:AC2"/>
    <mergeCell ref="AD2:AE2"/>
    <mergeCell ref="H2:I2"/>
    <mergeCell ref="J2:K2"/>
    <mergeCell ref="N2:O2"/>
    <mergeCell ref="L2:M2"/>
    <mergeCell ref="T2:U2"/>
    <mergeCell ref="V2:W2"/>
    <mergeCell ref="X2:Y2"/>
    <mergeCell ref="Z2:AA2"/>
    <mergeCell ref="AB1:AC1"/>
    <mergeCell ref="AD1:AE1"/>
    <mergeCell ref="H1:I1"/>
    <mergeCell ref="J1:K1"/>
    <mergeCell ref="L1:M1"/>
    <mergeCell ref="N1:O1"/>
    <mergeCell ref="P1:Q1"/>
    <mergeCell ref="R1:S1"/>
    <mergeCell ref="Z1:AA1"/>
    <mergeCell ref="A1:G2"/>
    <mergeCell ref="R2:S2"/>
    <mergeCell ref="T1:U1"/>
    <mergeCell ref="V1:W1"/>
    <mergeCell ref="X1:Y1"/>
    <mergeCell ref="P2:Q2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41CC-E7CF-4214-BD9C-55DD0B2710DF}">
  <sheetPr>
    <pageSetUpPr fitToPage="1"/>
  </sheetPr>
  <dimension ref="A1:O71"/>
  <sheetViews>
    <sheetView workbookViewId="0">
      <selection sqref="A1:F2"/>
    </sheetView>
  </sheetViews>
  <sheetFormatPr defaultRowHeight="15.05" x14ac:dyDescent="0.3"/>
  <cols>
    <col min="1" max="1" width="17.44140625" customWidth="1"/>
    <col min="2" max="2" width="11.44140625" customWidth="1"/>
    <col min="3" max="3" width="8.88671875" style="2"/>
    <col min="4" max="4" width="9.109375" style="2" bestFit="1" customWidth="1"/>
    <col min="5" max="5" width="10.21875" style="1" customWidth="1"/>
    <col min="6" max="6" width="14.21875" style="1" bestFit="1" customWidth="1"/>
    <col min="7" max="12" width="8.88671875" style="2"/>
  </cols>
  <sheetData>
    <row r="1" spans="1:15" ht="15.05" customHeight="1" x14ac:dyDescent="0.3">
      <c r="A1" s="145" t="s">
        <v>29</v>
      </c>
      <c r="B1" s="146"/>
      <c r="C1" s="146"/>
      <c r="D1" s="146"/>
      <c r="E1" s="146"/>
      <c r="F1" s="146"/>
      <c r="G1" s="155" t="s">
        <v>14</v>
      </c>
      <c r="H1" s="152"/>
      <c r="I1" s="156" t="s">
        <v>14</v>
      </c>
      <c r="J1" s="156"/>
      <c r="K1" s="152" t="s">
        <v>14</v>
      </c>
      <c r="L1" s="166"/>
    </row>
    <row r="2" spans="1:15" ht="35.35" customHeight="1" thickBot="1" x14ac:dyDescent="0.35">
      <c r="A2" s="160"/>
      <c r="B2" s="161"/>
      <c r="C2" s="161"/>
      <c r="D2" s="161"/>
      <c r="E2" s="161"/>
      <c r="F2" s="161"/>
      <c r="G2" s="162" t="s">
        <v>30</v>
      </c>
      <c r="H2" s="163"/>
      <c r="I2" s="164" t="s">
        <v>33</v>
      </c>
      <c r="J2" s="164"/>
      <c r="K2" s="164" t="s">
        <v>40</v>
      </c>
      <c r="L2" s="165"/>
    </row>
    <row r="3" spans="1:15" ht="32.75" customHeight="1" thickBot="1" x14ac:dyDescent="0.35">
      <c r="A3" s="16" t="s">
        <v>1</v>
      </c>
      <c r="B3" s="17" t="s">
        <v>3</v>
      </c>
      <c r="C3" s="18" t="s">
        <v>4</v>
      </c>
      <c r="D3" s="18" t="s">
        <v>2</v>
      </c>
      <c r="E3" s="18" t="s">
        <v>19</v>
      </c>
      <c r="F3" s="19" t="s">
        <v>26</v>
      </c>
      <c r="G3" s="72" t="s">
        <v>12</v>
      </c>
      <c r="H3" s="18" t="s">
        <v>13</v>
      </c>
      <c r="I3" s="18" t="s">
        <v>12</v>
      </c>
      <c r="J3" s="18" t="s">
        <v>13</v>
      </c>
      <c r="K3" s="18" t="s">
        <v>12</v>
      </c>
      <c r="L3" s="19" t="s">
        <v>13</v>
      </c>
    </row>
    <row r="4" spans="1:15" x14ac:dyDescent="0.3">
      <c r="A4" s="12" t="s">
        <v>73</v>
      </c>
      <c r="B4" s="3" t="s">
        <v>72</v>
      </c>
      <c r="C4" s="5">
        <v>1</v>
      </c>
      <c r="D4" s="42">
        <f t="shared" ref="D4:D35" si="0">SUM(G4,I4,K4)</f>
        <v>60</v>
      </c>
      <c r="E4" s="48">
        <f t="shared" ref="E4:E35" si="1">SUM(H4+J4+L4)</f>
        <v>5.4525462962962956E-2</v>
      </c>
      <c r="F4" s="34">
        <f t="shared" ref="F4:F35" si="2">COUNT(G4,I4,K4)</f>
        <v>2</v>
      </c>
      <c r="G4" s="45">
        <v>30</v>
      </c>
      <c r="H4" s="46">
        <v>1.6550925925925924E-2</v>
      </c>
      <c r="I4" s="42">
        <v>30</v>
      </c>
      <c r="J4" s="46">
        <v>3.7974537037037036E-2</v>
      </c>
      <c r="K4" s="42"/>
      <c r="L4" s="47"/>
      <c r="N4" s="41"/>
      <c r="O4" t="s">
        <v>27</v>
      </c>
    </row>
    <row r="5" spans="1:15" x14ac:dyDescent="0.3">
      <c r="A5" s="12" t="s">
        <v>74</v>
      </c>
      <c r="B5" s="3" t="s">
        <v>72</v>
      </c>
      <c r="C5" s="5">
        <v>2</v>
      </c>
      <c r="D5" s="42">
        <f t="shared" si="0"/>
        <v>29</v>
      </c>
      <c r="E5" s="48">
        <f t="shared" si="1"/>
        <v>1.6712962962962961E-2</v>
      </c>
      <c r="F5" s="34">
        <f t="shared" si="2"/>
        <v>1</v>
      </c>
      <c r="G5" s="10">
        <v>29</v>
      </c>
      <c r="H5" s="22">
        <v>1.6712962962962961E-2</v>
      </c>
      <c r="I5" s="5"/>
      <c r="J5" s="22"/>
      <c r="K5" s="5"/>
      <c r="L5" s="31"/>
      <c r="N5" s="40"/>
      <c r="O5" t="s">
        <v>28</v>
      </c>
    </row>
    <row r="6" spans="1:15" x14ac:dyDescent="0.3">
      <c r="A6" s="12" t="s">
        <v>89</v>
      </c>
      <c r="B6" s="3" t="s">
        <v>72</v>
      </c>
      <c r="C6" s="5">
        <v>3</v>
      </c>
      <c r="D6" s="42">
        <f t="shared" si="0"/>
        <v>28</v>
      </c>
      <c r="E6" s="48">
        <f t="shared" si="1"/>
        <v>1.8761574074074073E-2</v>
      </c>
      <c r="F6" s="34">
        <f t="shared" si="2"/>
        <v>1</v>
      </c>
      <c r="G6" s="10">
        <v>28</v>
      </c>
      <c r="H6" s="22">
        <v>1.8761574074074073E-2</v>
      </c>
      <c r="I6" s="5"/>
      <c r="J6" s="22"/>
      <c r="K6" s="5"/>
      <c r="L6" s="31"/>
    </row>
    <row r="7" spans="1:15" x14ac:dyDescent="0.3">
      <c r="A7" s="12" t="s">
        <v>93</v>
      </c>
      <c r="B7" s="3" t="s">
        <v>72</v>
      </c>
      <c r="C7" s="5">
        <v>4</v>
      </c>
      <c r="D7" s="42">
        <f t="shared" si="0"/>
        <v>27</v>
      </c>
      <c r="E7" s="48">
        <f t="shared" si="1"/>
        <v>1.9560185185185184E-2</v>
      </c>
      <c r="F7" s="34">
        <f t="shared" si="2"/>
        <v>1</v>
      </c>
      <c r="G7" s="10">
        <v>27</v>
      </c>
      <c r="H7" s="22">
        <v>1.9560185185185184E-2</v>
      </c>
      <c r="I7" s="5"/>
      <c r="J7" s="22"/>
      <c r="K7" s="5"/>
      <c r="L7" s="31"/>
    </row>
    <row r="8" spans="1:15" x14ac:dyDescent="0.3">
      <c r="A8" s="54" t="s">
        <v>79</v>
      </c>
      <c r="B8" s="55" t="s">
        <v>8</v>
      </c>
      <c r="C8" s="56">
        <v>1</v>
      </c>
      <c r="D8" s="67">
        <f t="shared" si="0"/>
        <v>87</v>
      </c>
      <c r="E8" s="71">
        <f t="shared" si="1"/>
        <v>8.1701388888888893E-2</v>
      </c>
      <c r="F8" s="68">
        <f t="shared" si="2"/>
        <v>3</v>
      </c>
      <c r="G8" s="61">
        <v>30</v>
      </c>
      <c r="H8" s="62">
        <v>1.7569444444444447E-2</v>
      </c>
      <c r="I8" s="56">
        <v>27</v>
      </c>
      <c r="J8" s="62">
        <v>4.1145833333333333E-2</v>
      </c>
      <c r="K8" s="56">
        <v>30</v>
      </c>
      <c r="L8" s="64">
        <v>2.298611111111111E-2</v>
      </c>
    </row>
    <row r="9" spans="1:15" x14ac:dyDescent="0.3">
      <c r="A9" s="111" t="s">
        <v>101</v>
      </c>
      <c r="B9" s="112" t="s">
        <v>8</v>
      </c>
      <c r="C9" s="113">
        <v>2</v>
      </c>
      <c r="D9" s="114">
        <f t="shared" si="0"/>
        <v>82</v>
      </c>
      <c r="E9" s="115">
        <f t="shared" si="1"/>
        <v>8.5104166666666675E-2</v>
      </c>
      <c r="F9" s="116">
        <f t="shared" si="2"/>
        <v>3</v>
      </c>
      <c r="G9" s="117">
        <v>27</v>
      </c>
      <c r="H9" s="118">
        <v>1.9120370370370371E-2</v>
      </c>
      <c r="I9" s="113">
        <v>26</v>
      </c>
      <c r="J9" s="118">
        <v>4.2395833333333334E-2</v>
      </c>
      <c r="K9" s="113">
        <v>29</v>
      </c>
      <c r="L9" s="119">
        <v>2.3587962962962963E-2</v>
      </c>
    </row>
    <row r="10" spans="1:15" x14ac:dyDescent="0.3">
      <c r="A10" s="111" t="s">
        <v>86</v>
      </c>
      <c r="B10" s="112" t="s">
        <v>8</v>
      </c>
      <c r="C10" s="113">
        <v>3</v>
      </c>
      <c r="D10" s="114">
        <f t="shared" si="0"/>
        <v>81</v>
      </c>
      <c r="E10" s="115">
        <f t="shared" si="1"/>
        <v>8.6076388888888897E-2</v>
      </c>
      <c r="F10" s="116">
        <f t="shared" si="2"/>
        <v>3</v>
      </c>
      <c r="G10" s="117">
        <v>28</v>
      </c>
      <c r="H10" s="118">
        <v>1.8553240740740742E-2</v>
      </c>
      <c r="I10" s="113">
        <v>25</v>
      </c>
      <c r="J10" s="118">
        <v>4.355324074074074E-2</v>
      </c>
      <c r="K10" s="113">
        <v>28</v>
      </c>
      <c r="L10" s="119">
        <v>2.3969907407407409E-2</v>
      </c>
    </row>
    <row r="11" spans="1:15" x14ac:dyDescent="0.3">
      <c r="A11" s="111" t="s">
        <v>96</v>
      </c>
      <c r="B11" s="112" t="s">
        <v>8</v>
      </c>
      <c r="C11" s="113">
        <v>4</v>
      </c>
      <c r="D11" s="114">
        <f t="shared" si="0"/>
        <v>77</v>
      </c>
      <c r="E11" s="115">
        <f t="shared" si="1"/>
        <v>9.6550925925925915E-2</v>
      </c>
      <c r="F11" s="116">
        <f t="shared" si="2"/>
        <v>3</v>
      </c>
      <c r="G11" s="117">
        <v>26</v>
      </c>
      <c r="H11" s="118">
        <v>2.0173611111111111E-2</v>
      </c>
      <c r="I11" s="113">
        <v>24</v>
      </c>
      <c r="J11" s="118">
        <v>5.1354166666666666E-2</v>
      </c>
      <c r="K11" s="113">
        <v>27</v>
      </c>
      <c r="L11" s="119">
        <v>2.5023148148148145E-2</v>
      </c>
    </row>
    <row r="12" spans="1:15" x14ac:dyDescent="0.3">
      <c r="A12" s="12" t="s">
        <v>46</v>
      </c>
      <c r="B12" s="3" t="s">
        <v>8</v>
      </c>
      <c r="C12" s="5">
        <v>5</v>
      </c>
      <c r="D12" s="42">
        <f t="shared" si="0"/>
        <v>58</v>
      </c>
      <c r="E12" s="48">
        <f t="shared" si="1"/>
        <v>5.7511574074074076E-2</v>
      </c>
      <c r="F12" s="34">
        <f t="shared" si="2"/>
        <v>2</v>
      </c>
      <c r="G12" s="10">
        <v>29</v>
      </c>
      <c r="H12" s="22">
        <v>1.8067129629629631E-2</v>
      </c>
      <c r="I12" s="5">
        <v>29</v>
      </c>
      <c r="J12" s="22">
        <v>3.9444444444444442E-2</v>
      </c>
      <c r="K12" s="5"/>
      <c r="L12" s="7"/>
    </row>
    <row r="13" spans="1:15" x14ac:dyDescent="0.3">
      <c r="A13" s="12" t="s">
        <v>99</v>
      </c>
      <c r="B13" s="3" t="s">
        <v>8</v>
      </c>
      <c r="C13" s="5">
        <v>6</v>
      </c>
      <c r="D13" s="42">
        <f t="shared" si="0"/>
        <v>53</v>
      </c>
      <c r="E13" s="48">
        <f t="shared" si="1"/>
        <v>6.2523148148148161E-2</v>
      </c>
      <c r="F13" s="34">
        <f t="shared" si="2"/>
        <v>2</v>
      </c>
      <c r="G13" s="10">
        <v>25</v>
      </c>
      <c r="H13" s="22">
        <v>2.1817129629629631E-2</v>
      </c>
      <c r="I13" s="5">
        <v>28</v>
      </c>
      <c r="J13" s="22">
        <v>4.0706018518518523E-2</v>
      </c>
      <c r="K13" s="5"/>
      <c r="L13" s="31"/>
    </row>
    <row r="14" spans="1:15" x14ac:dyDescent="0.3">
      <c r="A14" s="12" t="s">
        <v>109</v>
      </c>
      <c r="B14" s="3" t="s">
        <v>8</v>
      </c>
      <c r="C14" s="5">
        <v>7</v>
      </c>
      <c r="D14" s="42">
        <f t="shared" si="0"/>
        <v>30</v>
      </c>
      <c r="E14" s="48">
        <f t="shared" si="1"/>
        <v>3.1631944444444442E-2</v>
      </c>
      <c r="F14" s="34">
        <f t="shared" si="2"/>
        <v>1</v>
      </c>
      <c r="G14" s="10"/>
      <c r="H14" s="22"/>
      <c r="I14" s="5">
        <v>30</v>
      </c>
      <c r="J14" s="22">
        <v>3.1631944444444442E-2</v>
      </c>
      <c r="K14" s="5"/>
      <c r="L14" s="31"/>
    </row>
    <row r="15" spans="1:15" x14ac:dyDescent="0.3">
      <c r="A15" s="54" t="s">
        <v>66</v>
      </c>
      <c r="B15" s="55" t="s">
        <v>9</v>
      </c>
      <c r="C15" s="56">
        <v>1</v>
      </c>
      <c r="D15" s="67">
        <f t="shared" si="0"/>
        <v>90</v>
      </c>
      <c r="E15" s="71">
        <f t="shared" si="1"/>
        <v>7.0127314814814809E-2</v>
      </c>
      <c r="F15" s="68">
        <f t="shared" si="2"/>
        <v>3</v>
      </c>
      <c r="G15" s="61">
        <v>30</v>
      </c>
      <c r="H15" s="62">
        <v>1.554398148148148E-2</v>
      </c>
      <c r="I15" s="56">
        <v>30</v>
      </c>
      <c r="J15" s="62">
        <v>3.4583333333333334E-2</v>
      </c>
      <c r="K15" s="56">
        <v>30</v>
      </c>
      <c r="L15" s="64">
        <v>0.02</v>
      </c>
    </row>
    <row r="16" spans="1:15" x14ac:dyDescent="0.3">
      <c r="A16" s="111" t="s">
        <v>84</v>
      </c>
      <c r="B16" s="112" t="s">
        <v>9</v>
      </c>
      <c r="C16" s="113">
        <v>2</v>
      </c>
      <c r="D16" s="114">
        <f t="shared" si="0"/>
        <v>82</v>
      </c>
      <c r="E16" s="115">
        <f t="shared" si="1"/>
        <v>8.577546296296297E-2</v>
      </c>
      <c r="F16" s="116">
        <f t="shared" si="2"/>
        <v>3</v>
      </c>
      <c r="G16" s="117">
        <v>26</v>
      </c>
      <c r="H16" s="121">
        <v>1.8240740740740741E-2</v>
      </c>
      <c r="I16" s="113">
        <v>29</v>
      </c>
      <c r="J16" s="118">
        <v>3.9247685185185184E-2</v>
      </c>
      <c r="K16" s="113">
        <v>27</v>
      </c>
      <c r="L16" s="119">
        <v>2.8287037037037038E-2</v>
      </c>
    </row>
    <row r="17" spans="1:12" x14ac:dyDescent="0.3">
      <c r="A17" s="12" t="s">
        <v>78</v>
      </c>
      <c r="B17" s="3" t="s">
        <v>9</v>
      </c>
      <c r="C17" s="5">
        <v>3</v>
      </c>
      <c r="D17" s="42">
        <f t="shared" si="0"/>
        <v>57</v>
      </c>
      <c r="E17" s="48">
        <f t="shared" si="1"/>
        <v>4.341435185185185E-2</v>
      </c>
      <c r="F17" s="34">
        <f t="shared" si="2"/>
        <v>2</v>
      </c>
      <c r="G17" s="10">
        <v>29</v>
      </c>
      <c r="H17" s="22">
        <v>1.7534722222222222E-2</v>
      </c>
      <c r="I17" s="5"/>
      <c r="J17" s="22"/>
      <c r="K17" s="5">
        <v>28</v>
      </c>
      <c r="L17" s="31">
        <v>2.5879629629629627E-2</v>
      </c>
    </row>
    <row r="18" spans="1:12" x14ac:dyDescent="0.3">
      <c r="A18" s="12" t="s">
        <v>80</v>
      </c>
      <c r="B18" s="3" t="s">
        <v>9</v>
      </c>
      <c r="C18" s="5">
        <v>4</v>
      </c>
      <c r="D18" s="42">
        <f t="shared" si="0"/>
        <v>56</v>
      </c>
      <c r="E18" s="48">
        <f t="shared" si="1"/>
        <v>4.3460648148148151E-2</v>
      </c>
      <c r="F18" s="34">
        <f t="shared" si="2"/>
        <v>2</v>
      </c>
      <c r="G18" s="10">
        <v>28</v>
      </c>
      <c r="H18" s="22">
        <v>1.758101851851852E-2</v>
      </c>
      <c r="I18" s="5"/>
      <c r="J18" s="22"/>
      <c r="K18" s="5">
        <v>28</v>
      </c>
      <c r="L18" s="31">
        <v>2.5879629629629627E-2</v>
      </c>
    </row>
    <row r="19" spans="1:12" x14ac:dyDescent="0.3">
      <c r="A19" s="12" t="s">
        <v>91</v>
      </c>
      <c r="B19" s="3" t="s">
        <v>9</v>
      </c>
      <c r="C19" s="5">
        <v>5</v>
      </c>
      <c r="D19" s="42">
        <f t="shared" si="0"/>
        <v>53</v>
      </c>
      <c r="E19" s="48">
        <f t="shared" si="1"/>
        <v>6.277777777777778E-2</v>
      </c>
      <c r="F19" s="34">
        <f t="shared" si="2"/>
        <v>2</v>
      </c>
      <c r="G19" s="10">
        <v>25</v>
      </c>
      <c r="H19" s="22">
        <v>1.9432870370370371E-2</v>
      </c>
      <c r="I19" s="5">
        <v>28</v>
      </c>
      <c r="J19" s="22">
        <v>4.3344907407407408E-2</v>
      </c>
      <c r="K19" s="5"/>
      <c r="L19" s="31"/>
    </row>
    <row r="20" spans="1:12" x14ac:dyDescent="0.3">
      <c r="A20" s="12" t="s">
        <v>131</v>
      </c>
      <c r="B20" s="3" t="s">
        <v>9</v>
      </c>
      <c r="C20" s="5">
        <v>6</v>
      </c>
      <c r="D20" s="42">
        <f t="shared" si="0"/>
        <v>29</v>
      </c>
      <c r="E20" s="48">
        <f t="shared" si="1"/>
        <v>2.361111111111111E-2</v>
      </c>
      <c r="F20" s="34">
        <f t="shared" si="2"/>
        <v>1</v>
      </c>
      <c r="G20" s="10"/>
      <c r="H20" s="22"/>
      <c r="I20" s="5"/>
      <c r="J20" s="22"/>
      <c r="K20" s="5">
        <v>29</v>
      </c>
      <c r="L20" s="31">
        <v>2.361111111111111E-2</v>
      </c>
    </row>
    <row r="21" spans="1:12" x14ac:dyDescent="0.3">
      <c r="A21" s="12" t="s">
        <v>102</v>
      </c>
      <c r="B21" s="3" t="s">
        <v>9</v>
      </c>
      <c r="C21" s="5">
        <v>7</v>
      </c>
      <c r="D21" s="42">
        <f t="shared" si="0"/>
        <v>27</v>
      </c>
      <c r="E21" s="48">
        <f t="shared" si="1"/>
        <v>1.7731481481481483E-2</v>
      </c>
      <c r="F21" s="34">
        <f t="shared" si="2"/>
        <v>1</v>
      </c>
      <c r="G21" s="10">
        <v>27</v>
      </c>
      <c r="H21" s="22">
        <v>1.7731481481481483E-2</v>
      </c>
      <c r="I21" s="5"/>
      <c r="J21" s="22"/>
      <c r="K21" s="5"/>
      <c r="L21" s="7"/>
    </row>
    <row r="22" spans="1:12" x14ac:dyDescent="0.3">
      <c r="A22" s="12" t="s">
        <v>95</v>
      </c>
      <c r="B22" s="3" t="s">
        <v>9</v>
      </c>
      <c r="C22" s="5">
        <v>8</v>
      </c>
      <c r="D22" s="42">
        <f t="shared" si="0"/>
        <v>24</v>
      </c>
      <c r="E22" s="48">
        <f t="shared" si="1"/>
        <v>1.9814814814814816E-2</v>
      </c>
      <c r="F22" s="34">
        <f t="shared" si="2"/>
        <v>1</v>
      </c>
      <c r="G22" s="10">
        <v>24</v>
      </c>
      <c r="H22" s="22">
        <v>1.9814814814814816E-2</v>
      </c>
      <c r="I22" s="5"/>
      <c r="J22" s="22"/>
      <c r="K22" s="5"/>
      <c r="L22" s="31"/>
    </row>
    <row r="23" spans="1:12" x14ac:dyDescent="0.3">
      <c r="A23" s="12" t="s">
        <v>82</v>
      </c>
      <c r="B23" s="3" t="s">
        <v>9</v>
      </c>
      <c r="C23" s="5">
        <v>9</v>
      </c>
      <c r="D23" s="42">
        <f t="shared" si="0"/>
        <v>23</v>
      </c>
      <c r="E23" s="48">
        <f t="shared" si="1"/>
        <v>2.1666666666666667E-2</v>
      </c>
      <c r="F23" s="34">
        <f t="shared" si="2"/>
        <v>1</v>
      </c>
      <c r="G23" s="10">
        <v>23</v>
      </c>
      <c r="H23" s="23">
        <v>2.1666666666666667E-2</v>
      </c>
      <c r="I23" s="5"/>
      <c r="J23" s="5"/>
      <c r="K23" s="5"/>
      <c r="L23" s="7"/>
    </row>
    <row r="24" spans="1:12" x14ac:dyDescent="0.3">
      <c r="A24" s="12" t="s">
        <v>105</v>
      </c>
      <c r="B24" s="3" t="s">
        <v>9</v>
      </c>
      <c r="C24" s="5">
        <v>10</v>
      </c>
      <c r="D24" s="42">
        <f t="shared" si="0"/>
        <v>22</v>
      </c>
      <c r="E24" s="48">
        <f t="shared" si="1"/>
        <v>2.2048611111111113E-2</v>
      </c>
      <c r="F24" s="34">
        <f t="shared" si="2"/>
        <v>1</v>
      </c>
      <c r="G24" s="10">
        <v>22</v>
      </c>
      <c r="H24" s="22">
        <v>2.2048611111111113E-2</v>
      </c>
      <c r="I24" s="5"/>
      <c r="J24" s="5"/>
      <c r="K24" s="5"/>
      <c r="L24" s="31"/>
    </row>
    <row r="25" spans="1:12" x14ac:dyDescent="0.3">
      <c r="A25" s="12" t="s">
        <v>45</v>
      </c>
      <c r="B25" s="3" t="s">
        <v>9</v>
      </c>
      <c r="C25" s="5">
        <v>11</v>
      </c>
      <c r="D25" s="42">
        <f t="shared" si="0"/>
        <v>21</v>
      </c>
      <c r="E25" s="48">
        <f t="shared" si="1"/>
        <v>2.2175925925925929E-2</v>
      </c>
      <c r="F25" s="34">
        <f t="shared" si="2"/>
        <v>1</v>
      </c>
      <c r="G25" s="10">
        <v>21</v>
      </c>
      <c r="H25" s="22">
        <v>2.2175925925925929E-2</v>
      </c>
      <c r="I25" s="5"/>
      <c r="J25" s="22"/>
      <c r="K25" s="5"/>
      <c r="L25" s="31"/>
    </row>
    <row r="26" spans="1:12" x14ac:dyDescent="0.3">
      <c r="A26" s="54" t="s">
        <v>87</v>
      </c>
      <c r="B26" s="55" t="s">
        <v>10</v>
      </c>
      <c r="C26" s="56">
        <v>1</v>
      </c>
      <c r="D26" s="67">
        <f t="shared" si="0"/>
        <v>89</v>
      </c>
      <c r="E26" s="71">
        <f t="shared" si="1"/>
        <v>8.5949074074074081E-2</v>
      </c>
      <c r="F26" s="68">
        <f t="shared" si="2"/>
        <v>3</v>
      </c>
      <c r="G26" s="61">
        <v>30</v>
      </c>
      <c r="H26" s="62">
        <v>1.8587962962962962E-2</v>
      </c>
      <c r="I26" s="56">
        <v>29</v>
      </c>
      <c r="J26" s="62">
        <v>4.3344907407407408E-2</v>
      </c>
      <c r="K26" s="56">
        <v>30</v>
      </c>
      <c r="L26" s="64">
        <v>2.4016203703703706E-2</v>
      </c>
    </row>
    <row r="27" spans="1:12" x14ac:dyDescent="0.3">
      <c r="A27" s="111" t="s">
        <v>94</v>
      </c>
      <c r="B27" s="112" t="s">
        <v>10</v>
      </c>
      <c r="C27" s="113">
        <v>2</v>
      </c>
      <c r="D27" s="114">
        <f t="shared" si="0"/>
        <v>88</v>
      </c>
      <c r="E27" s="115">
        <f t="shared" si="1"/>
        <v>8.7418981481481486E-2</v>
      </c>
      <c r="F27" s="116">
        <f t="shared" si="2"/>
        <v>3</v>
      </c>
      <c r="G27" s="117">
        <v>29</v>
      </c>
      <c r="H27" s="118">
        <v>1.9675925925925927E-2</v>
      </c>
      <c r="I27" s="113">
        <v>30</v>
      </c>
      <c r="J27" s="118">
        <v>4.3252314814814813E-2</v>
      </c>
      <c r="K27" s="113">
        <v>29</v>
      </c>
      <c r="L27" s="119">
        <v>2.449074074074074E-2</v>
      </c>
    </row>
    <row r="28" spans="1:12" x14ac:dyDescent="0.3">
      <c r="A28" s="54" t="s">
        <v>92</v>
      </c>
      <c r="B28" s="55" t="s">
        <v>11</v>
      </c>
      <c r="C28" s="56">
        <v>1</v>
      </c>
      <c r="D28" s="67">
        <f t="shared" si="0"/>
        <v>90</v>
      </c>
      <c r="E28" s="71">
        <f t="shared" si="1"/>
        <v>8.8773148148148143E-2</v>
      </c>
      <c r="F28" s="68">
        <f t="shared" si="2"/>
        <v>3</v>
      </c>
      <c r="G28" s="61">
        <v>30</v>
      </c>
      <c r="H28" s="62">
        <v>1.954861111111111E-2</v>
      </c>
      <c r="I28" s="56">
        <v>30</v>
      </c>
      <c r="J28" s="62">
        <v>4.476851851851852E-2</v>
      </c>
      <c r="K28" s="56">
        <v>30</v>
      </c>
      <c r="L28" s="64">
        <v>2.4456018518518519E-2</v>
      </c>
    </row>
    <row r="29" spans="1:12" x14ac:dyDescent="0.3">
      <c r="A29" s="12" t="s">
        <v>47</v>
      </c>
      <c r="B29" s="3" t="s">
        <v>57</v>
      </c>
      <c r="C29" s="5">
        <v>1</v>
      </c>
      <c r="D29" s="42">
        <f t="shared" si="0"/>
        <v>60</v>
      </c>
      <c r="E29" s="48">
        <f t="shared" si="1"/>
        <v>4.4710648148148138E-2</v>
      </c>
      <c r="F29" s="34">
        <f t="shared" si="2"/>
        <v>2</v>
      </c>
      <c r="G29" s="10">
        <v>30</v>
      </c>
      <c r="H29" s="22">
        <v>1.298611111111111E-2</v>
      </c>
      <c r="I29" s="5">
        <v>30</v>
      </c>
      <c r="J29" s="22">
        <v>3.172453703703703E-2</v>
      </c>
      <c r="K29" s="5"/>
      <c r="L29" s="31"/>
    </row>
    <row r="30" spans="1:12" x14ac:dyDescent="0.3">
      <c r="A30" s="54" t="s">
        <v>51</v>
      </c>
      <c r="B30" s="55" t="s">
        <v>58</v>
      </c>
      <c r="C30" s="56">
        <v>1</v>
      </c>
      <c r="D30" s="67">
        <f t="shared" si="0"/>
        <v>87</v>
      </c>
      <c r="E30" s="71">
        <f t="shared" si="1"/>
        <v>5.7800925925925922E-2</v>
      </c>
      <c r="F30" s="68">
        <f t="shared" si="2"/>
        <v>3</v>
      </c>
      <c r="G30" s="61">
        <v>28</v>
      </c>
      <c r="H30" s="62">
        <v>1.3113425925925926E-2</v>
      </c>
      <c r="I30" s="56">
        <v>29</v>
      </c>
      <c r="J30" s="62">
        <v>2.8854166666666667E-2</v>
      </c>
      <c r="K30" s="56">
        <v>30</v>
      </c>
      <c r="L30" s="64">
        <v>1.5833333333333335E-2</v>
      </c>
    </row>
    <row r="31" spans="1:12" x14ac:dyDescent="0.3">
      <c r="A31" s="111" t="s">
        <v>48</v>
      </c>
      <c r="B31" s="112" t="s">
        <v>58</v>
      </c>
      <c r="C31" s="113">
        <v>2</v>
      </c>
      <c r="D31" s="114">
        <f t="shared" si="0"/>
        <v>83</v>
      </c>
      <c r="E31" s="115">
        <f t="shared" si="1"/>
        <v>5.9930555555555556E-2</v>
      </c>
      <c r="F31" s="116">
        <f t="shared" si="2"/>
        <v>3</v>
      </c>
      <c r="G31" s="117">
        <v>26</v>
      </c>
      <c r="H31" s="118">
        <v>1.3182870370370371E-2</v>
      </c>
      <c r="I31" s="113">
        <v>28</v>
      </c>
      <c r="J31" s="118">
        <v>3.005787037037037E-2</v>
      </c>
      <c r="K31" s="113">
        <v>29</v>
      </c>
      <c r="L31" s="119">
        <v>1.6689814814814817E-2</v>
      </c>
    </row>
    <row r="32" spans="1:12" x14ac:dyDescent="0.3">
      <c r="A32" s="111" t="s">
        <v>53</v>
      </c>
      <c r="B32" s="112" t="s">
        <v>58</v>
      </c>
      <c r="C32" s="113">
        <v>3</v>
      </c>
      <c r="D32" s="114">
        <f t="shared" si="0"/>
        <v>77</v>
      </c>
      <c r="E32" s="115">
        <f t="shared" si="1"/>
        <v>6.295138888888889E-2</v>
      </c>
      <c r="F32" s="116">
        <f t="shared" si="2"/>
        <v>3</v>
      </c>
      <c r="G32" s="117">
        <v>24</v>
      </c>
      <c r="H32" s="118">
        <v>1.3425925925925924E-2</v>
      </c>
      <c r="I32" s="113">
        <v>26</v>
      </c>
      <c r="J32" s="118">
        <v>3.260416666666667E-2</v>
      </c>
      <c r="K32" s="113">
        <v>27</v>
      </c>
      <c r="L32" s="119">
        <v>1.6921296296296299E-2</v>
      </c>
    </row>
    <row r="33" spans="1:12" x14ac:dyDescent="0.3">
      <c r="A33" s="12" t="s">
        <v>56</v>
      </c>
      <c r="B33" s="3" t="s">
        <v>58</v>
      </c>
      <c r="C33" s="5">
        <v>4</v>
      </c>
      <c r="D33" s="42">
        <f t="shared" si="0"/>
        <v>57</v>
      </c>
      <c r="E33" s="48">
        <f t="shared" si="1"/>
        <v>4.1863425925925922E-2</v>
      </c>
      <c r="F33" s="34">
        <f t="shared" si="2"/>
        <v>2</v>
      </c>
      <c r="G33" s="10">
        <v>27</v>
      </c>
      <c r="H33" s="22">
        <v>1.315972222222222E-2</v>
      </c>
      <c r="I33" s="5">
        <v>30</v>
      </c>
      <c r="J33" s="22">
        <v>2.8703703703703703E-2</v>
      </c>
      <c r="K33" s="5"/>
      <c r="L33" s="31"/>
    </row>
    <row r="34" spans="1:12" x14ac:dyDescent="0.3">
      <c r="A34" s="12" t="s">
        <v>104</v>
      </c>
      <c r="B34" s="3" t="s">
        <v>58</v>
      </c>
      <c r="C34" s="5">
        <v>5</v>
      </c>
      <c r="D34" s="42">
        <f t="shared" si="0"/>
        <v>52</v>
      </c>
      <c r="E34" s="48">
        <f t="shared" si="1"/>
        <v>4.4305555555555549E-2</v>
      </c>
      <c r="F34" s="34">
        <f t="shared" si="2"/>
        <v>2</v>
      </c>
      <c r="G34" s="10">
        <v>25</v>
      </c>
      <c r="H34" s="22">
        <v>1.3287037037037036E-2</v>
      </c>
      <c r="I34" s="5">
        <v>27</v>
      </c>
      <c r="J34" s="22">
        <v>3.1018518518518515E-2</v>
      </c>
      <c r="K34" s="5"/>
      <c r="L34" s="31"/>
    </row>
    <row r="35" spans="1:12" x14ac:dyDescent="0.3">
      <c r="A35" s="12" t="s">
        <v>100</v>
      </c>
      <c r="B35" s="3" t="s">
        <v>58</v>
      </c>
      <c r="C35" s="5">
        <v>6</v>
      </c>
      <c r="D35" s="42">
        <f t="shared" si="0"/>
        <v>51</v>
      </c>
      <c r="E35" s="48">
        <f t="shared" si="1"/>
        <v>3.0451388888888889E-2</v>
      </c>
      <c r="F35" s="34">
        <f t="shared" si="2"/>
        <v>2</v>
      </c>
      <c r="G35" s="10">
        <v>23</v>
      </c>
      <c r="H35" s="22">
        <v>1.3715277777777778E-2</v>
      </c>
      <c r="I35" s="5"/>
      <c r="J35" s="22"/>
      <c r="K35" s="5">
        <v>28</v>
      </c>
      <c r="L35" s="31">
        <v>1.6736111111111111E-2</v>
      </c>
    </row>
    <row r="36" spans="1:12" x14ac:dyDescent="0.3">
      <c r="A36" s="12" t="s">
        <v>59</v>
      </c>
      <c r="B36" s="3" t="s">
        <v>58</v>
      </c>
      <c r="C36" s="5">
        <v>7</v>
      </c>
      <c r="D36" s="42">
        <f t="shared" ref="D36:D71" si="3">SUM(G36,I36,K36)</f>
        <v>47</v>
      </c>
      <c r="E36" s="48">
        <f t="shared" ref="E36:E71" si="4">SUM(H36+J36+L36)</f>
        <v>5.0752314814814813E-2</v>
      </c>
      <c r="F36" s="34">
        <f t="shared" ref="F36:F67" si="5">COUNT(G36,I36,K36)</f>
        <v>2</v>
      </c>
      <c r="G36" s="10">
        <v>22</v>
      </c>
      <c r="H36" s="22">
        <v>1.5162037037037036E-2</v>
      </c>
      <c r="I36" s="5">
        <v>25</v>
      </c>
      <c r="J36" s="22">
        <v>3.5590277777777776E-2</v>
      </c>
      <c r="K36" s="5"/>
      <c r="L36" s="7"/>
    </row>
    <row r="37" spans="1:12" x14ac:dyDescent="0.3">
      <c r="A37" s="12" t="s">
        <v>71</v>
      </c>
      <c r="B37" s="3" t="s">
        <v>58</v>
      </c>
      <c r="C37" s="5">
        <v>8</v>
      </c>
      <c r="D37" s="42">
        <f t="shared" si="3"/>
        <v>46</v>
      </c>
      <c r="E37" s="48">
        <f t="shared" si="4"/>
        <v>4.0324074074074068E-2</v>
      </c>
      <c r="F37" s="34">
        <f t="shared" si="5"/>
        <v>2</v>
      </c>
      <c r="G37" s="10">
        <v>20</v>
      </c>
      <c r="H37" s="22">
        <v>1.7974537037037035E-2</v>
      </c>
      <c r="I37" s="5"/>
      <c r="J37" s="5"/>
      <c r="K37" s="5">
        <v>26</v>
      </c>
      <c r="L37" s="31">
        <v>2.2349537037037032E-2</v>
      </c>
    </row>
    <row r="38" spans="1:12" x14ac:dyDescent="0.3">
      <c r="A38" s="12" t="s">
        <v>76</v>
      </c>
      <c r="B38" s="3" t="s">
        <v>58</v>
      </c>
      <c r="C38" s="5">
        <v>9</v>
      </c>
      <c r="D38" s="42">
        <f t="shared" si="3"/>
        <v>44</v>
      </c>
      <c r="E38" s="48">
        <f t="shared" si="4"/>
        <v>5.6192129629629634E-2</v>
      </c>
      <c r="F38" s="34">
        <f t="shared" si="5"/>
        <v>2</v>
      </c>
      <c r="G38" s="10">
        <v>21</v>
      </c>
      <c r="H38" s="22">
        <v>1.7060185185185185E-2</v>
      </c>
      <c r="I38" s="5">
        <v>23</v>
      </c>
      <c r="J38" s="22">
        <v>3.9131944444444448E-2</v>
      </c>
      <c r="K38" s="5"/>
      <c r="L38" s="31"/>
    </row>
    <row r="39" spans="1:12" x14ac:dyDescent="0.3">
      <c r="A39" s="12" t="s">
        <v>52</v>
      </c>
      <c r="B39" s="3" t="s">
        <v>58</v>
      </c>
      <c r="C39" s="5">
        <v>10</v>
      </c>
      <c r="D39" s="42">
        <f t="shared" si="3"/>
        <v>30</v>
      </c>
      <c r="E39" s="48">
        <f t="shared" si="4"/>
        <v>1.300925925925926E-2</v>
      </c>
      <c r="F39" s="34">
        <f t="shared" si="5"/>
        <v>1</v>
      </c>
      <c r="G39" s="10">
        <v>30</v>
      </c>
      <c r="H39" s="22">
        <v>1.300925925925926E-2</v>
      </c>
      <c r="I39" s="5"/>
      <c r="J39" s="22"/>
      <c r="K39" s="5"/>
      <c r="L39" s="31"/>
    </row>
    <row r="40" spans="1:12" x14ac:dyDescent="0.3">
      <c r="A40" s="12" t="s">
        <v>49</v>
      </c>
      <c r="B40" s="3" t="s">
        <v>58</v>
      </c>
      <c r="C40" s="5">
        <v>10</v>
      </c>
      <c r="D40" s="42">
        <f t="shared" si="3"/>
        <v>30</v>
      </c>
      <c r="E40" s="48">
        <f t="shared" si="4"/>
        <v>1.300925925925926E-2</v>
      </c>
      <c r="F40" s="34">
        <f t="shared" si="5"/>
        <v>1</v>
      </c>
      <c r="G40" s="10">
        <v>30</v>
      </c>
      <c r="H40" s="22">
        <v>1.300925925925926E-2</v>
      </c>
      <c r="I40" s="5"/>
      <c r="J40" s="22"/>
      <c r="K40" s="5"/>
      <c r="L40" s="31"/>
    </row>
    <row r="41" spans="1:12" x14ac:dyDescent="0.3">
      <c r="A41" s="12" t="s">
        <v>119</v>
      </c>
      <c r="B41" s="3" t="s">
        <v>58</v>
      </c>
      <c r="C41" s="5">
        <v>11</v>
      </c>
      <c r="D41" s="42">
        <f t="shared" si="3"/>
        <v>24</v>
      </c>
      <c r="E41" s="48">
        <f t="shared" si="4"/>
        <v>3.6527777777777777E-2</v>
      </c>
      <c r="F41" s="34">
        <f t="shared" si="5"/>
        <v>1</v>
      </c>
      <c r="G41" s="10"/>
      <c r="H41" s="22"/>
      <c r="I41" s="5">
        <v>24</v>
      </c>
      <c r="J41" s="22">
        <v>3.6527777777777777E-2</v>
      </c>
      <c r="K41" s="5"/>
      <c r="L41" s="31"/>
    </row>
    <row r="42" spans="1:12" x14ac:dyDescent="0.3">
      <c r="A42" s="54" t="s">
        <v>54</v>
      </c>
      <c r="B42" s="55" t="s">
        <v>5</v>
      </c>
      <c r="C42" s="56">
        <v>1</v>
      </c>
      <c r="D42" s="67">
        <f t="shared" si="3"/>
        <v>88</v>
      </c>
      <c r="E42" s="71">
        <f t="shared" si="4"/>
        <v>6.0983796296296293E-2</v>
      </c>
      <c r="F42" s="68">
        <f t="shared" si="5"/>
        <v>3</v>
      </c>
      <c r="G42" s="61">
        <v>29</v>
      </c>
      <c r="H42" s="62">
        <v>1.3518518518518518E-2</v>
      </c>
      <c r="I42" s="56">
        <v>29</v>
      </c>
      <c r="J42" s="62">
        <v>3.0717592592592591E-2</v>
      </c>
      <c r="K42" s="56">
        <v>30</v>
      </c>
      <c r="L42" s="64">
        <v>1.6747685185185185E-2</v>
      </c>
    </row>
    <row r="43" spans="1:12" x14ac:dyDescent="0.3">
      <c r="A43" s="111" t="s">
        <v>50</v>
      </c>
      <c r="B43" s="112" t="s">
        <v>5</v>
      </c>
      <c r="C43" s="113">
        <v>2</v>
      </c>
      <c r="D43" s="114">
        <f t="shared" si="3"/>
        <v>87</v>
      </c>
      <c r="E43" s="115">
        <f t="shared" si="4"/>
        <v>6.2037037037037029E-2</v>
      </c>
      <c r="F43" s="116">
        <f t="shared" si="5"/>
        <v>3</v>
      </c>
      <c r="G43" s="117">
        <v>30</v>
      </c>
      <c r="H43" s="118">
        <v>1.3055555555555556E-2</v>
      </c>
      <c r="I43" s="113">
        <v>28</v>
      </c>
      <c r="J43" s="118">
        <v>3.1354166666666662E-2</v>
      </c>
      <c r="K43" s="113">
        <v>29</v>
      </c>
      <c r="L43" s="119">
        <v>1.7627314814814814E-2</v>
      </c>
    </row>
    <row r="44" spans="1:12" x14ac:dyDescent="0.3">
      <c r="A44" s="111" t="s">
        <v>55</v>
      </c>
      <c r="B44" s="112" t="s">
        <v>5</v>
      </c>
      <c r="C44" s="113">
        <v>3</v>
      </c>
      <c r="D44" s="114">
        <f t="shared" si="3"/>
        <v>82</v>
      </c>
      <c r="E44" s="115">
        <f t="shared" si="4"/>
        <v>6.4108796296296303E-2</v>
      </c>
      <c r="F44" s="116">
        <f t="shared" si="5"/>
        <v>3</v>
      </c>
      <c r="G44" s="117">
        <v>28</v>
      </c>
      <c r="H44" s="118">
        <v>1.3692129629629629E-2</v>
      </c>
      <c r="I44" s="113">
        <v>27</v>
      </c>
      <c r="J44" s="118">
        <v>3.2546296296296295E-2</v>
      </c>
      <c r="K44" s="113">
        <v>27</v>
      </c>
      <c r="L44" s="119">
        <v>1.7870370370370373E-2</v>
      </c>
    </row>
    <row r="45" spans="1:12" x14ac:dyDescent="0.3">
      <c r="A45" s="111" t="s">
        <v>65</v>
      </c>
      <c r="B45" s="112" t="s">
        <v>5</v>
      </c>
      <c r="C45" s="113">
        <v>4</v>
      </c>
      <c r="D45" s="114">
        <f t="shared" si="3"/>
        <v>68</v>
      </c>
      <c r="E45" s="115">
        <f t="shared" si="4"/>
        <v>7.0185185185185184E-2</v>
      </c>
      <c r="F45" s="116">
        <f t="shared" si="5"/>
        <v>3</v>
      </c>
      <c r="G45" s="117">
        <v>22</v>
      </c>
      <c r="H45" s="118">
        <v>1.5405092592592593E-2</v>
      </c>
      <c r="I45" s="113">
        <v>23</v>
      </c>
      <c r="J45" s="118">
        <v>3.4456018518518518E-2</v>
      </c>
      <c r="K45" s="113">
        <v>23</v>
      </c>
      <c r="L45" s="119">
        <v>2.0324074074074074E-2</v>
      </c>
    </row>
    <row r="46" spans="1:12" x14ac:dyDescent="0.3">
      <c r="A46" s="111" t="s">
        <v>64</v>
      </c>
      <c r="B46" s="112" t="s">
        <v>5</v>
      </c>
      <c r="C46" s="113">
        <v>5</v>
      </c>
      <c r="D46" s="114">
        <f t="shared" si="3"/>
        <v>68</v>
      </c>
      <c r="E46" s="115">
        <f t="shared" si="4"/>
        <v>7.8958333333333325E-2</v>
      </c>
      <c r="F46" s="116">
        <f t="shared" si="5"/>
        <v>3</v>
      </c>
      <c r="G46" s="117">
        <v>24</v>
      </c>
      <c r="H46" s="118">
        <v>1.5185185185185185E-2</v>
      </c>
      <c r="I46" s="113">
        <v>22</v>
      </c>
      <c r="J46" s="118">
        <v>4.3425925925925923E-2</v>
      </c>
      <c r="K46" s="113">
        <v>22</v>
      </c>
      <c r="L46" s="119">
        <v>2.0347222222222221E-2</v>
      </c>
    </row>
    <row r="47" spans="1:12" x14ac:dyDescent="0.3">
      <c r="A47" s="111" t="s">
        <v>97</v>
      </c>
      <c r="B47" s="112" t="s">
        <v>5</v>
      </c>
      <c r="C47" s="113">
        <v>6</v>
      </c>
      <c r="D47" s="114">
        <f t="shared" si="3"/>
        <v>65</v>
      </c>
      <c r="E47" s="115">
        <f t="shared" si="4"/>
        <v>7.4710648148148137E-2</v>
      </c>
      <c r="F47" s="116">
        <f t="shared" si="5"/>
        <v>3</v>
      </c>
      <c r="G47" s="117">
        <v>17</v>
      </c>
      <c r="H47" s="118">
        <v>2.074074074074074E-2</v>
      </c>
      <c r="I47" s="113">
        <v>24</v>
      </c>
      <c r="J47" s="118">
        <v>3.4398148148148143E-2</v>
      </c>
      <c r="K47" s="113">
        <v>24</v>
      </c>
      <c r="L47" s="119">
        <v>1.9571759259259257E-2</v>
      </c>
    </row>
    <row r="48" spans="1:12" x14ac:dyDescent="0.3">
      <c r="A48" s="12" t="s">
        <v>62</v>
      </c>
      <c r="B48" s="3" t="s">
        <v>5</v>
      </c>
      <c r="C48" s="5">
        <v>7</v>
      </c>
      <c r="D48" s="42">
        <f t="shared" si="3"/>
        <v>55</v>
      </c>
      <c r="E48" s="48">
        <f t="shared" si="4"/>
        <v>3.1898148148148148E-2</v>
      </c>
      <c r="F48" s="34">
        <f t="shared" si="5"/>
        <v>2</v>
      </c>
      <c r="G48" s="10">
        <v>27</v>
      </c>
      <c r="H48" s="22">
        <v>1.4131944444444445E-2</v>
      </c>
      <c r="I48" s="5"/>
      <c r="J48" s="22"/>
      <c r="K48" s="5">
        <v>28</v>
      </c>
      <c r="L48" s="31">
        <v>1.7766203703703704E-2</v>
      </c>
    </row>
    <row r="49" spans="1:12" x14ac:dyDescent="0.3">
      <c r="A49" s="12" t="s">
        <v>124</v>
      </c>
      <c r="B49" s="3" t="s">
        <v>5</v>
      </c>
      <c r="C49" s="5">
        <v>8</v>
      </c>
      <c r="D49" s="42">
        <f t="shared" si="3"/>
        <v>52</v>
      </c>
      <c r="E49" s="48">
        <f t="shared" si="4"/>
        <v>5.1145833333333328E-2</v>
      </c>
      <c r="F49" s="34">
        <f t="shared" si="5"/>
        <v>2</v>
      </c>
      <c r="G49" s="10"/>
      <c r="H49" s="22"/>
      <c r="I49" s="5">
        <v>26</v>
      </c>
      <c r="J49" s="22">
        <v>3.2673611111111105E-2</v>
      </c>
      <c r="K49" s="5">
        <v>26</v>
      </c>
      <c r="L49" s="31">
        <v>1.8472222222222223E-2</v>
      </c>
    </row>
    <row r="50" spans="1:12" x14ac:dyDescent="0.3">
      <c r="A50" s="12" t="s">
        <v>60</v>
      </c>
      <c r="B50" s="3" t="s">
        <v>5</v>
      </c>
      <c r="C50" s="5">
        <v>9</v>
      </c>
      <c r="D50" s="42">
        <f t="shared" si="3"/>
        <v>50</v>
      </c>
      <c r="E50" s="48">
        <f t="shared" si="4"/>
        <v>4.8530092592592597E-2</v>
      </c>
      <c r="F50" s="34">
        <f t="shared" si="5"/>
        <v>2</v>
      </c>
      <c r="G50" s="10">
        <v>25</v>
      </c>
      <c r="H50" s="22">
        <v>1.4456018518518519E-2</v>
      </c>
      <c r="I50" s="5">
        <v>25</v>
      </c>
      <c r="J50" s="22">
        <v>3.4074074074074076E-2</v>
      </c>
      <c r="K50" s="5"/>
      <c r="L50" s="7"/>
    </row>
    <row r="51" spans="1:12" x14ac:dyDescent="0.3">
      <c r="A51" s="12" t="s">
        <v>42</v>
      </c>
      <c r="B51" s="3" t="s">
        <v>5</v>
      </c>
      <c r="C51" s="5">
        <v>10</v>
      </c>
      <c r="D51" s="42">
        <f t="shared" si="3"/>
        <v>48</v>
      </c>
      <c r="E51" s="48">
        <f t="shared" si="4"/>
        <v>3.4502314814814812E-2</v>
      </c>
      <c r="F51" s="34">
        <f t="shared" si="5"/>
        <v>2</v>
      </c>
      <c r="G51" s="10">
        <v>23</v>
      </c>
      <c r="H51" s="22">
        <v>1.5381944444444443E-2</v>
      </c>
      <c r="I51" s="5"/>
      <c r="J51" s="22"/>
      <c r="K51" s="5">
        <v>25</v>
      </c>
      <c r="L51" s="31">
        <v>1.9120370370370371E-2</v>
      </c>
    </row>
    <row r="52" spans="1:12" x14ac:dyDescent="0.3">
      <c r="A52" s="12" t="s">
        <v>121</v>
      </c>
      <c r="B52" s="3" t="s">
        <v>5</v>
      </c>
      <c r="C52" s="5">
        <v>11</v>
      </c>
      <c r="D52" s="42">
        <f t="shared" si="3"/>
        <v>30</v>
      </c>
      <c r="E52" s="48">
        <f t="shared" si="4"/>
        <v>3.0034722222222223E-2</v>
      </c>
      <c r="F52" s="34">
        <f t="shared" si="5"/>
        <v>1</v>
      </c>
      <c r="G52" s="10"/>
      <c r="H52" s="22"/>
      <c r="I52" s="5">
        <v>30</v>
      </c>
      <c r="J52" s="22">
        <v>3.0034722222222223E-2</v>
      </c>
      <c r="K52" s="5"/>
      <c r="L52" s="31"/>
    </row>
    <row r="53" spans="1:12" x14ac:dyDescent="0.3">
      <c r="A53" s="12" t="s">
        <v>63</v>
      </c>
      <c r="B53" s="3" t="s">
        <v>5</v>
      </c>
      <c r="C53" s="5">
        <v>12</v>
      </c>
      <c r="D53" s="42">
        <f t="shared" si="3"/>
        <v>28</v>
      </c>
      <c r="E53" s="48">
        <f t="shared" si="4"/>
        <v>1.3692129629629629E-2</v>
      </c>
      <c r="F53" s="34">
        <f t="shared" si="5"/>
        <v>1</v>
      </c>
      <c r="G53" s="10">
        <v>28</v>
      </c>
      <c r="H53" s="22">
        <v>1.3692129629629629E-2</v>
      </c>
      <c r="I53" s="5"/>
      <c r="J53" s="22"/>
      <c r="K53" s="5"/>
      <c r="L53" s="31"/>
    </row>
    <row r="54" spans="1:12" x14ac:dyDescent="0.3">
      <c r="A54" s="12" t="s">
        <v>61</v>
      </c>
      <c r="B54" s="3" t="s">
        <v>5</v>
      </c>
      <c r="C54" s="5">
        <v>13</v>
      </c>
      <c r="D54" s="42">
        <f t="shared" si="3"/>
        <v>26</v>
      </c>
      <c r="E54" s="48">
        <f t="shared" si="4"/>
        <v>1.4155092592592592E-2</v>
      </c>
      <c r="F54" s="34">
        <f t="shared" si="5"/>
        <v>1</v>
      </c>
      <c r="G54" s="10">
        <v>26</v>
      </c>
      <c r="H54" s="22">
        <v>1.4155092592592592E-2</v>
      </c>
      <c r="I54" s="5"/>
      <c r="J54" s="22"/>
      <c r="K54" s="5"/>
      <c r="L54" s="31"/>
    </row>
    <row r="55" spans="1:12" x14ac:dyDescent="0.3">
      <c r="A55" s="12" t="s">
        <v>67</v>
      </c>
      <c r="B55" s="3" t="s">
        <v>5</v>
      </c>
      <c r="C55" s="5">
        <v>14</v>
      </c>
      <c r="D55" s="42">
        <f t="shared" si="3"/>
        <v>21</v>
      </c>
      <c r="E55" s="48">
        <f t="shared" si="4"/>
        <v>1.5601851851851851E-2</v>
      </c>
      <c r="F55" s="34">
        <f t="shared" si="5"/>
        <v>1</v>
      </c>
      <c r="G55" s="10">
        <v>21</v>
      </c>
      <c r="H55" s="22">
        <v>1.5601851851851851E-2</v>
      </c>
      <c r="I55" s="5"/>
      <c r="J55" s="22"/>
      <c r="K55" s="5"/>
      <c r="L55" s="31"/>
    </row>
    <row r="56" spans="1:12" x14ac:dyDescent="0.3">
      <c r="A56" s="12" t="s">
        <v>44</v>
      </c>
      <c r="B56" s="3" t="s">
        <v>5</v>
      </c>
      <c r="C56" s="5">
        <v>15</v>
      </c>
      <c r="D56" s="42">
        <f t="shared" si="3"/>
        <v>20</v>
      </c>
      <c r="E56" s="48">
        <f t="shared" si="4"/>
        <v>1.638888888888889E-2</v>
      </c>
      <c r="F56" s="34">
        <f t="shared" si="5"/>
        <v>1</v>
      </c>
      <c r="G56" s="10">
        <v>20</v>
      </c>
      <c r="H56" s="22">
        <v>1.638888888888889E-2</v>
      </c>
      <c r="I56" s="5"/>
      <c r="J56" s="22"/>
      <c r="K56" s="5"/>
      <c r="L56" s="31"/>
    </row>
    <row r="57" spans="1:12" x14ac:dyDescent="0.3">
      <c r="A57" s="12" t="s">
        <v>77</v>
      </c>
      <c r="B57" s="3" t="s">
        <v>5</v>
      </c>
      <c r="C57" s="5">
        <v>16</v>
      </c>
      <c r="D57" s="42">
        <f t="shared" si="3"/>
        <v>19</v>
      </c>
      <c r="E57" s="48">
        <f t="shared" si="4"/>
        <v>1.7465277777777777E-2</v>
      </c>
      <c r="F57" s="34">
        <f t="shared" si="5"/>
        <v>1</v>
      </c>
      <c r="G57" s="10">
        <v>19</v>
      </c>
      <c r="H57" s="22">
        <v>1.7465277777777777E-2</v>
      </c>
      <c r="I57" s="5"/>
      <c r="J57" s="22"/>
      <c r="K57" s="5"/>
      <c r="L57" s="31"/>
    </row>
    <row r="58" spans="1:12" x14ac:dyDescent="0.3">
      <c r="A58" s="12" t="s">
        <v>90</v>
      </c>
      <c r="B58" s="3" t="s">
        <v>5</v>
      </c>
      <c r="C58" s="5">
        <v>17</v>
      </c>
      <c r="D58" s="42">
        <f t="shared" si="3"/>
        <v>18</v>
      </c>
      <c r="E58" s="48">
        <f t="shared" si="4"/>
        <v>1.9120370370370371E-2</v>
      </c>
      <c r="F58" s="34">
        <f t="shared" si="5"/>
        <v>1</v>
      </c>
      <c r="G58" s="10">
        <v>18</v>
      </c>
      <c r="H58" s="22">
        <v>1.9120370370370371E-2</v>
      </c>
      <c r="I58" s="5"/>
      <c r="J58" s="22"/>
      <c r="K58" s="5"/>
      <c r="L58" s="31"/>
    </row>
    <row r="59" spans="1:12" x14ac:dyDescent="0.3">
      <c r="A59" s="54" t="s">
        <v>69</v>
      </c>
      <c r="B59" s="55" t="s">
        <v>0</v>
      </c>
      <c r="C59" s="56">
        <v>1</v>
      </c>
      <c r="D59" s="67">
        <f t="shared" si="3"/>
        <v>88</v>
      </c>
      <c r="E59" s="71">
        <f t="shared" si="4"/>
        <v>7.5069444444444439E-2</v>
      </c>
      <c r="F59" s="68">
        <f t="shared" si="5"/>
        <v>3</v>
      </c>
      <c r="G59" s="61">
        <v>30</v>
      </c>
      <c r="H59" s="62">
        <v>1.6006944444444445E-2</v>
      </c>
      <c r="I59" s="56">
        <v>29</v>
      </c>
      <c r="J59" s="62">
        <v>3.7951388888888889E-2</v>
      </c>
      <c r="K59" s="56">
        <v>29</v>
      </c>
      <c r="L59" s="64">
        <v>2.1111111111111108E-2</v>
      </c>
    </row>
    <row r="60" spans="1:12" x14ac:dyDescent="0.3">
      <c r="A60" s="111" t="s">
        <v>75</v>
      </c>
      <c r="B60" s="112" t="s">
        <v>0</v>
      </c>
      <c r="C60" s="113">
        <v>2</v>
      </c>
      <c r="D60" s="114">
        <f t="shared" si="3"/>
        <v>83</v>
      </c>
      <c r="E60" s="115">
        <f t="shared" si="4"/>
        <v>8.0405092592592584E-2</v>
      </c>
      <c r="F60" s="116">
        <f t="shared" si="5"/>
        <v>3</v>
      </c>
      <c r="G60" s="117">
        <v>29</v>
      </c>
      <c r="H60" s="118">
        <v>1.699074074074074E-2</v>
      </c>
      <c r="I60" s="113">
        <v>27</v>
      </c>
      <c r="J60" s="118">
        <v>4.08912037037037E-2</v>
      </c>
      <c r="K60" s="113">
        <v>27</v>
      </c>
      <c r="L60" s="119">
        <v>2.2523148148148143E-2</v>
      </c>
    </row>
    <row r="61" spans="1:12" x14ac:dyDescent="0.3">
      <c r="A61" s="111" t="s">
        <v>88</v>
      </c>
      <c r="B61" s="112" t="s">
        <v>0</v>
      </c>
      <c r="C61" s="113">
        <v>3</v>
      </c>
      <c r="D61" s="114">
        <f t="shared" si="3"/>
        <v>82</v>
      </c>
      <c r="E61" s="115">
        <f t="shared" si="4"/>
        <v>7.8981481481481486E-2</v>
      </c>
      <c r="F61" s="116">
        <f t="shared" si="5"/>
        <v>3</v>
      </c>
      <c r="G61" s="117">
        <v>26</v>
      </c>
      <c r="H61" s="118">
        <v>1.8622685185185183E-2</v>
      </c>
      <c r="I61" s="113">
        <v>28</v>
      </c>
      <c r="J61" s="118">
        <v>3.861111111111111E-2</v>
      </c>
      <c r="K61" s="113">
        <v>28</v>
      </c>
      <c r="L61" s="119">
        <v>2.1747685185185186E-2</v>
      </c>
    </row>
    <row r="62" spans="1:12" x14ac:dyDescent="0.3">
      <c r="A62" s="12" t="s">
        <v>126</v>
      </c>
      <c r="B62" s="3" t="s">
        <v>0</v>
      </c>
      <c r="C62" s="5">
        <v>4</v>
      </c>
      <c r="D62" s="42">
        <f t="shared" si="3"/>
        <v>60</v>
      </c>
      <c r="E62" s="48">
        <f t="shared" si="4"/>
        <v>4.5578703703703705E-2</v>
      </c>
      <c r="F62" s="34">
        <f t="shared" si="5"/>
        <v>2</v>
      </c>
      <c r="G62" s="10"/>
      <c r="H62" s="22"/>
      <c r="I62" s="5">
        <v>30</v>
      </c>
      <c r="J62" s="22">
        <v>2.9479166666666667E-2</v>
      </c>
      <c r="K62" s="5">
        <v>30</v>
      </c>
      <c r="L62" s="31">
        <v>1.6099537037037037E-2</v>
      </c>
    </row>
    <row r="63" spans="1:12" x14ac:dyDescent="0.3">
      <c r="A63" s="12" t="s">
        <v>98</v>
      </c>
      <c r="B63" s="3" t="s">
        <v>0</v>
      </c>
      <c r="C63" s="5">
        <v>5</v>
      </c>
      <c r="D63" s="42">
        <f t="shared" si="3"/>
        <v>51</v>
      </c>
      <c r="E63" s="48">
        <f t="shared" si="4"/>
        <v>0.10001157407407407</v>
      </c>
      <c r="F63" s="34">
        <f t="shared" si="5"/>
        <v>2</v>
      </c>
      <c r="G63" s="10">
        <v>25</v>
      </c>
      <c r="H63" s="22">
        <v>2.0868055555555556E-2</v>
      </c>
      <c r="I63" s="5">
        <v>26</v>
      </c>
      <c r="J63" s="22">
        <v>7.9143518518518516E-2</v>
      </c>
      <c r="K63" s="5"/>
      <c r="L63" s="31"/>
    </row>
    <row r="64" spans="1:12" x14ac:dyDescent="0.3">
      <c r="A64" s="54" t="s">
        <v>43</v>
      </c>
      <c r="B64" s="55" t="s">
        <v>6</v>
      </c>
      <c r="C64" s="56">
        <v>1</v>
      </c>
      <c r="D64" s="67">
        <f t="shared" si="3"/>
        <v>88</v>
      </c>
      <c r="E64" s="71">
        <f t="shared" si="4"/>
        <v>7.2789351851851855E-2</v>
      </c>
      <c r="F64" s="68">
        <f t="shared" si="5"/>
        <v>3</v>
      </c>
      <c r="G64" s="61">
        <v>30</v>
      </c>
      <c r="H64" s="62">
        <v>1.503472222222222E-2</v>
      </c>
      <c r="I64" s="56">
        <v>30</v>
      </c>
      <c r="J64" s="62">
        <v>3.5844907407407409E-2</v>
      </c>
      <c r="K64" s="56">
        <v>28</v>
      </c>
      <c r="L64" s="64">
        <v>2.1909722222222223E-2</v>
      </c>
    </row>
    <row r="65" spans="1:12" x14ac:dyDescent="0.3">
      <c r="A65" s="111" t="s">
        <v>68</v>
      </c>
      <c r="B65" s="112" t="s">
        <v>6</v>
      </c>
      <c r="C65" s="113">
        <v>2</v>
      </c>
      <c r="D65" s="114">
        <f t="shared" si="3"/>
        <v>87</v>
      </c>
      <c r="E65" s="115">
        <f t="shared" si="4"/>
        <v>7.4456018518518519E-2</v>
      </c>
      <c r="F65" s="116">
        <f t="shared" si="5"/>
        <v>3</v>
      </c>
      <c r="G65" s="117">
        <v>29</v>
      </c>
      <c r="H65" s="118">
        <v>1.5949074074074074E-2</v>
      </c>
      <c r="I65" s="113">
        <v>28</v>
      </c>
      <c r="J65" s="118">
        <v>3.8182870370370374E-2</v>
      </c>
      <c r="K65" s="113">
        <v>30</v>
      </c>
      <c r="L65" s="119">
        <v>2.0324074074074074E-2</v>
      </c>
    </row>
    <row r="66" spans="1:12" x14ac:dyDescent="0.3">
      <c r="A66" s="111" t="s">
        <v>70</v>
      </c>
      <c r="B66" s="112" t="s">
        <v>6</v>
      </c>
      <c r="C66" s="113">
        <v>3</v>
      </c>
      <c r="D66" s="114">
        <f t="shared" si="3"/>
        <v>86</v>
      </c>
      <c r="E66" s="115">
        <f t="shared" si="4"/>
        <v>7.4583333333333335E-2</v>
      </c>
      <c r="F66" s="116">
        <f t="shared" si="5"/>
        <v>3</v>
      </c>
      <c r="G66" s="117">
        <v>28</v>
      </c>
      <c r="H66" s="118">
        <v>1.6354166666666666E-2</v>
      </c>
      <c r="I66" s="113">
        <v>29</v>
      </c>
      <c r="J66" s="118">
        <v>3.7280092592592594E-2</v>
      </c>
      <c r="K66" s="113">
        <v>29</v>
      </c>
      <c r="L66" s="119">
        <v>2.0949074074074075E-2</v>
      </c>
    </row>
    <row r="67" spans="1:12" x14ac:dyDescent="0.3">
      <c r="A67" s="111" t="s">
        <v>81</v>
      </c>
      <c r="B67" s="112" t="s">
        <v>6</v>
      </c>
      <c r="C67" s="113">
        <v>4</v>
      </c>
      <c r="D67" s="114">
        <f t="shared" si="3"/>
        <v>80</v>
      </c>
      <c r="E67" s="115">
        <f t="shared" si="4"/>
        <v>7.8182870370370361E-2</v>
      </c>
      <c r="F67" s="116">
        <f t="shared" si="5"/>
        <v>3</v>
      </c>
      <c r="G67" s="117">
        <v>26</v>
      </c>
      <c r="H67" s="118">
        <v>1.7673611111111109E-2</v>
      </c>
      <c r="I67" s="113">
        <v>27</v>
      </c>
      <c r="J67" s="118">
        <v>3.8449074074074073E-2</v>
      </c>
      <c r="K67" s="113">
        <v>27</v>
      </c>
      <c r="L67" s="119">
        <v>2.2060185185185183E-2</v>
      </c>
    </row>
    <row r="68" spans="1:12" x14ac:dyDescent="0.3">
      <c r="A68" s="111" t="s">
        <v>85</v>
      </c>
      <c r="B68" s="112" t="s">
        <v>6</v>
      </c>
      <c r="C68" s="113">
        <v>5</v>
      </c>
      <c r="D68" s="114">
        <f t="shared" si="3"/>
        <v>79</v>
      </c>
      <c r="E68" s="115">
        <f t="shared" si="4"/>
        <v>8.1956018518518511E-2</v>
      </c>
      <c r="F68" s="116">
        <f>COUNT(G68,I68,K68)</f>
        <v>3</v>
      </c>
      <c r="G68" s="117">
        <v>27</v>
      </c>
      <c r="H68" s="118">
        <v>1.8275462962962962E-2</v>
      </c>
      <c r="I68" s="113">
        <v>26</v>
      </c>
      <c r="J68" s="118">
        <v>4.0567129629629627E-2</v>
      </c>
      <c r="K68" s="113">
        <v>26</v>
      </c>
      <c r="L68" s="119">
        <v>2.3113425925925926E-2</v>
      </c>
    </row>
    <row r="69" spans="1:12" x14ac:dyDescent="0.3">
      <c r="A69" s="12" t="s">
        <v>125</v>
      </c>
      <c r="B69" s="3" t="s">
        <v>6</v>
      </c>
      <c r="C69" s="5">
        <v>6</v>
      </c>
      <c r="D69" s="42">
        <f t="shared" si="3"/>
        <v>50</v>
      </c>
      <c r="E69" s="48">
        <f t="shared" si="4"/>
        <v>7.9548611111111112E-2</v>
      </c>
      <c r="F69" s="34">
        <f>COUNT(G69,I69,K69)</f>
        <v>2</v>
      </c>
      <c r="G69" s="10"/>
      <c r="H69" s="22"/>
      <c r="I69" s="5">
        <v>25</v>
      </c>
      <c r="J69" s="22">
        <v>5.3530092592592594E-2</v>
      </c>
      <c r="K69" s="5">
        <v>25</v>
      </c>
      <c r="L69" s="31">
        <v>2.6018518518518521E-2</v>
      </c>
    </row>
    <row r="70" spans="1:12" x14ac:dyDescent="0.3">
      <c r="A70" s="12" t="s">
        <v>103</v>
      </c>
      <c r="B70" s="3" t="s">
        <v>7</v>
      </c>
      <c r="C70" s="5">
        <v>2</v>
      </c>
      <c r="D70" s="42">
        <f t="shared" si="3"/>
        <v>30</v>
      </c>
      <c r="E70" s="48">
        <f t="shared" si="4"/>
        <v>1.7662037037037035E-2</v>
      </c>
      <c r="F70" s="34">
        <f>COUNT(G70,I70,K70)</f>
        <v>1</v>
      </c>
      <c r="G70" s="10">
        <v>30</v>
      </c>
      <c r="H70" s="22">
        <v>1.7662037037037035E-2</v>
      </c>
      <c r="I70" s="5"/>
      <c r="J70" s="22"/>
      <c r="K70" s="5"/>
      <c r="L70" s="31"/>
    </row>
    <row r="71" spans="1:12" ht="15.75" thickBot="1" x14ac:dyDescent="0.35">
      <c r="A71" s="96" t="s">
        <v>83</v>
      </c>
      <c r="B71" s="97" t="s">
        <v>7</v>
      </c>
      <c r="C71" s="98">
        <v>1</v>
      </c>
      <c r="D71" s="100">
        <f t="shared" si="3"/>
        <v>89</v>
      </c>
      <c r="E71" s="101">
        <f t="shared" si="4"/>
        <v>8.6932870370370369E-2</v>
      </c>
      <c r="F71" s="102">
        <f>COUNT(G71,I71,K71)</f>
        <v>3</v>
      </c>
      <c r="G71" s="103">
        <v>29</v>
      </c>
      <c r="H71" s="104">
        <v>1.8124999999999999E-2</v>
      </c>
      <c r="I71" s="98">
        <v>30</v>
      </c>
      <c r="J71" s="104">
        <v>4.0520833333333332E-2</v>
      </c>
      <c r="K71" s="98">
        <v>30</v>
      </c>
      <c r="L71" s="120">
        <v>2.8287037037037038E-2</v>
      </c>
    </row>
  </sheetData>
  <autoFilter ref="A3:L71" xr:uid="{C2F87FA2-282C-4DC6-9E5D-DD25BC17351D}">
    <sortState xmlns:xlrd2="http://schemas.microsoft.com/office/spreadsheetml/2017/richdata2" ref="A4:L71">
      <sortCondition ref="B3:B71"/>
    </sortState>
  </autoFilter>
  <mergeCells count="7">
    <mergeCell ref="A1:F2"/>
    <mergeCell ref="G2:H2"/>
    <mergeCell ref="I2:J2"/>
    <mergeCell ref="K2:L2"/>
    <mergeCell ref="K1:L1"/>
    <mergeCell ref="G1:H1"/>
    <mergeCell ref="I1:J1"/>
  </mergeCells>
  <pageMargins left="0.7" right="0.7" top="0.75" bottom="0.75" header="0.3" footer="0.3"/>
  <pageSetup paperSize="9" scale="5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A65C-1B5D-4D29-BEE4-0DF2F6EF639B}">
  <sheetPr>
    <pageSetUpPr fitToPage="1"/>
  </sheetPr>
  <dimension ref="A1:O58"/>
  <sheetViews>
    <sheetView workbookViewId="0">
      <selection activeCell="Q62" sqref="Q62"/>
    </sheetView>
  </sheetViews>
  <sheetFormatPr defaultRowHeight="15.05" x14ac:dyDescent="0.3"/>
  <cols>
    <col min="1" max="1" width="17" customWidth="1"/>
    <col min="2" max="2" width="10" bestFit="1" customWidth="1"/>
    <col min="3" max="4" width="8.88671875" style="1"/>
    <col min="5" max="5" width="9.5546875" style="1" customWidth="1"/>
    <col min="6" max="6" width="14.21875" style="1" bestFit="1" customWidth="1"/>
    <col min="7" max="7" width="8.88671875" style="1"/>
    <col min="8" max="8" width="9.44140625" style="1" customWidth="1"/>
    <col min="9" max="12" width="8.88671875" style="2"/>
  </cols>
  <sheetData>
    <row r="1" spans="1:15" ht="15.05" customHeight="1" thickBot="1" x14ac:dyDescent="0.35">
      <c r="A1" s="145" t="s">
        <v>29</v>
      </c>
      <c r="B1" s="146"/>
      <c r="C1" s="146"/>
      <c r="D1" s="146"/>
      <c r="E1" s="146"/>
      <c r="F1" s="147"/>
      <c r="G1" s="176" t="s">
        <v>16</v>
      </c>
      <c r="H1" s="174"/>
      <c r="I1" s="173" t="s">
        <v>16</v>
      </c>
      <c r="J1" s="174"/>
      <c r="K1" s="173" t="s">
        <v>16</v>
      </c>
      <c r="L1" s="175"/>
    </row>
    <row r="2" spans="1:15" ht="35.35" customHeight="1" thickBot="1" x14ac:dyDescent="0.35">
      <c r="A2" s="160"/>
      <c r="B2" s="161"/>
      <c r="C2" s="161"/>
      <c r="D2" s="161"/>
      <c r="E2" s="161"/>
      <c r="F2" s="167"/>
      <c r="G2" s="168" t="s">
        <v>31</v>
      </c>
      <c r="H2" s="169"/>
      <c r="I2" s="170" t="s">
        <v>34</v>
      </c>
      <c r="J2" s="170"/>
      <c r="K2" s="171" t="s">
        <v>38</v>
      </c>
      <c r="L2" s="172"/>
    </row>
    <row r="3" spans="1:15" ht="32.75" customHeight="1" thickBot="1" x14ac:dyDescent="0.35">
      <c r="A3" s="16" t="s">
        <v>1</v>
      </c>
      <c r="B3" s="17" t="s">
        <v>3</v>
      </c>
      <c r="C3" s="18" t="s">
        <v>4</v>
      </c>
      <c r="D3" s="18" t="s">
        <v>2</v>
      </c>
      <c r="E3" s="18" t="s">
        <v>19</v>
      </c>
      <c r="F3" s="19" t="s">
        <v>26</v>
      </c>
      <c r="G3" s="37" t="s">
        <v>12</v>
      </c>
      <c r="H3" s="35" t="s">
        <v>13</v>
      </c>
      <c r="I3" s="35" t="s">
        <v>12</v>
      </c>
      <c r="J3" s="35" t="s">
        <v>13</v>
      </c>
      <c r="K3" s="35" t="s">
        <v>12</v>
      </c>
      <c r="L3" s="36" t="s">
        <v>13</v>
      </c>
    </row>
    <row r="4" spans="1:15" x14ac:dyDescent="0.3">
      <c r="A4" s="105" t="s">
        <v>73</v>
      </c>
      <c r="B4" s="106" t="s">
        <v>72</v>
      </c>
      <c r="C4" s="42">
        <v>1</v>
      </c>
      <c r="D4" s="43">
        <f t="shared" ref="D4:D35" si="0">SUM(G4,I4,K4)</f>
        <v>59</v>
      </c>
      <c r="E4" s="44">
        <f t="shared" ref="E4:E35" si="1">SUM(H4,J4,L4)</f>
        <v>0.10641203703703704</v>
      </c>
      <c r="F4" s="34">
        <f t="shared" ref="F4:F35" si="2">COUNT(G4, I4, K4)</f>
        <v>2</v>
      </c>
      <c r="G4" s="45">
        <v>30</v>
      </c>
      <c r="H4" s="46">
        <v>6.8622685185185189E-2</v>
      </c>
      <c r="I4" s="42"/>
      <c r="J4" s="46"/>
      <c r="K4" s="42">
        <v>29</v>
      </c>
      <c r="L4" s="47">
        <v>3.7789351851851852E-2</v>
      </c>
      <c r="N4" s="41"/>
      <c r="O4" t="s">
        <v>27</v>
      </c>
    </row>
    <row r="5" spans="1:15" x14ac:dyDescent="0.3">
      <c r="A5" s="105" t="s">
        <v>74</v>
      </c>
      <c r="B5" s="106" t="s">
        <v>72</v>
      </c>
      <c r="C5" s="42">
        <v>2</v>
      </c>
      <c r="D5" s="43">
        <f t="shared" si="0"/>
        <v>30</v>
      </c>
      <c r="E5" s="44">
        <f t="shared" si="1"/>
        <v>3.24537037037037E-2</v>
      </c>
      <c r="F5" s="34">
        <f t="shared" si="2"/>
        <v>1</v>
      </c>
      <c r="G5" s="45"/>
      <c r="H5" s="46"/>
      <c r="I5" s="42"/>
      <c r="J5" s="46"/>
      <c r="K5" s="42">
        <v>30</v>
      </c>
      <c r="L5" s="47">
        <v>3.24537037037037E-2</v>
      </c>
      <c r="N5" s="40"/>
      <c r="O5" t="s">
        <v>28</v>
      </c>
    </row>
    <row r="6" spans="1:15" x14ac:dyDescent="0.3">
      <c r="A6" s="12" t="s">
        <v>89</v>
      </c>
      <c r="B6" s="3" t="s">
        <v>72</v>
      </c>
      <c r="C6" s="5">
        <v>3</v>
      </c>
      <c r="D6" s="43">
        <f t="shared" si="0"/>
        <v>29</v>
      </c>
      <c r="E6" s="44">
        <f t="shared" si="1"/>
        <v>9.4444444444444442E-2</v>
      </c>
      <c r="F6" s="34">
        <f t="shared" si="2"/>
        <v>1</v>
      </c>
      <c r="G6" s="45">
        <v>29</v>
      </c>
      <c r="H6" s="46">
        <v>9.4444444444444442E-2</v>
      </c>
      <c r="I6" s="5"/>
      <c r="J6" s="22"/>
      <c r="K6" s="5"/>
      <c r="L6" s="31"/>
    </row>
    <row r="7" spans="1:15" x14ac:dyDescent="0.3">
      <c r="A7" s="12" t="s">
        <v>93</v>
      </c>
      <c r="B7" s="3" t="s">
        <v>72</v>
      </c>
      <c r="C7" s="5">
        <v>4</v>
      </c>
      <c r="D7" s="43">
        <f t="shared" si="0"/>
        <v>28</v>
      </c>
      <c r="E7" s="44">
        <f t="shared" si="1"/>
        <v>9.9340277777777777E-2</v>
      </c>
      <c r="F7" s="34">
        <f t="shared" si="2"/>
        <v>1</v>
      </c>
      <c r="G7" s="10">
        <v>28</v>
      </c>
      <c r="H7" s="22">
        <v>9.9340277777777777E-2</v>
      </c>
      <c r="I7" s="5"/>
      <c r="J7" s="22"/>
      <c r="K7" s="5"/>
      <c r="L7" s="31"/>
    </row>
    <row r="8" spans="1:15" x14ac:dyDescent="0.3">
      <c r="A8" s="54" t="s">
        <v>79</v>
      </c>
      <c r="B8" s="55" t="s">
        <v>8</v>
      </c>
      <c r="C8" s="56">
        <v>1</v>
      </c>
      <c r="D8" s="86">
        <f t="shared" si="0"/>
        <v>84</v>
      </c>
      <c r="E8" s="88">
        <f t="shared" si="1"/>
        <v>0.16145833333333331</v>
      </c>
      <c r="F8" s="68">
        <f t="shared" si="2"/>
        <v>3</v>
      </c>
      <c r="G8" s="61">
        <v>28</v>
      </c>
      <c r="H8" s="89">
        <v>8.3726851851851858E-2</v>
      </c>
      <c r="I8" s="56">
        <v>29</v>
      </c>
      <c r="J8" s="62">
        <v>3.847222222222222E-2</v>
      </c>
      <c r="K8" s="56">
        <v>27</v>
      </c>
      <c r="L8" s="64">
        <v>3.9259259259259258E-2</v>
      </c>
    </row>
    <row r="9" spans="1:15" x14ac:dyDescent="0.3">
      <c r="A9" s="111" t="s">
        <v>101</v>
      </c>
      <c r="B9" s="112" t="s">
        <v>8</v>
      </c>
      <c r="C9" s="113">
        <v>2</v>
      </c>
      <c r="D9" s="137">
        <f t="shared" si="0"/>
        <v>83</v>
      </c>
      <c r="E9" s="138">
        <f t="shared" si="1"/>
        <v>0.17633101851851851</v>
      </c>
      <c r="F9" s="116">
        <f t="shared" si="2"/>
        <v>3</v>
      </c>
      <c r="G9" s="117">
        <v>26</v>
      </c>
      <c r="H9" s="118">
        <v>9.7754629629629622E-2</v>
      </c>
      <c r="I9" s="113">
        <v>28</v>
      </c>
      <c r="J9" s="118">
        <v>4.099537037037037E-2</v>
      </c>
      <c r="K9" s="113">
        <v>29</v>
      </c>
      <c r="L9" s="119">
        <v>3.7581018518518521E-2</v>
      </c>
    </row>
    <row r="10" spans="1:15" x14ac:dyDescent="0.3">
      <c r="A10" s="111" t="s">
        <v>86</v>
      </c>
      <c r="B10" s="112" t="s">
        <v>8</v>
      </c>
      <c r="C10" s="113">
        <v>3</v>
      </c>
      <c r="D10" s="137">
        <f t="shared" si="0"/>
        <v>82</v>
      </c>
      <c r="E10" s="138">
        <f t="shared" si="1"/>
        <v>0.17226851851851852</v>
      </c>
      <c r="F10" s="116">
        <f t="shared" si="2"/>
        <v>3</v>
      </c>
      <c r="G10" s="117">
        <v>29</v>
      </c>
      <c r="H10" s="118">
        <v>8.2962962962962961E-2</v>
      </c>
      <c r="I10" s="113">
        <v>27</v>
      </c>
      <c r="J10" s="118">
        <v>4.8101851851851847E-2</v>
      </c>
      <c r="K10" s="113">
        <v>26</v>
      </c>
      <c r="L10" s="119">
        <v>4.1203703703703708E-2</v>
      </c>
    </row>
    <row r="11" spans="1:15" x14ac:dyDescent="0.3">
      <c r="A11" s="111" t="s">
        <v>96</v>
      </c>
      <c r="B11" s="112" t="s">
        <v>8</v>
      </c>
      <c r="C11" s="113">
        <v>4</v>
      </c>
      <c r="D11" s="137">
        <f t="shared" si="0"/>
        <v>79</v>
      </c>
      <c r="E11" s="138">
        <f t="shared" si="1"/>
        <v>0.1940162037037037</v>
      </c>
      <c r="F11" s="116">
        <f t="shared" si="2"/>
        <v>3</v>
      </c>
      <c r="G11" s="117">
        <v>25</v>
      </c>
      <c r="H11" s="118">
        <v>9.9340277777777777E-2</v>
      </c>
      <c r="I11" s="113">
        <v>26</v>
      </c>
      <c r="J11" s="118">
        <v>5.5567129629629626E-2</v>
      </c>
      <c r="K11" s="113">
        <v>28</v>
      </c>
      <c r="L11" s="119">
        <v>3.9108796296296301E-2</v>
      </c>
    </row>
    <row r="12" spans="1:15" x14ac:dyDescent="0.3">
      <c r="A12" s="12" t="s">
        <v>109</v>
      </c>
      <c r="B12" s="3" t="s">
        <v>8</v>
      </c>
      <c r="C12" s="5">
        <v>5</v>
      </c>
      <c r="D12" s="43">
        <f t="shared" si="0"/>
        <v>60</v>
      </c>
      <c r="E12" s="44">
        <f t="shared" si="1"/>
        <v>9.4907407407407413E-2</v>
      </c>
      <c r="F12" s="34">
        <f t="shared" si="2"/>
        <v>2</v>
      </c>
      <c r="G12" s="10">
        <v>30</v>
      </c>
      <c r="H12" s="22">
        <v>6.7743055555555556E-2</v>
      </c>
      <c r="I12" s="5"/>
      <c r="J12" s="22"/>
      <c r="K12" s="5">
        <v>30</v>
      </c>
      <c r="L12" s="31">
        <v>2.7164351851851853E-2</v>
      </c>
    </row>
    <row r="13" spans="1:15" x14ac:dyDescent="0.3">
      <c r="A13" s="12" t="s">
        <v>99</v>
      </c>
      <c r="B13" s="3" t="s">
        <v>8</v>
      </c>
      <c r="C13" s="5">
        <v>6</v>
      </c>
      <c r="D13" s="43">
        <f t="shared" si="0"/>
        <v>57</v>
      </c>
      <c r="E13" s="44">
        <f t="shared" si="1"/>
        <v>0.12144675925925927</v>
      </c>
      <c r="F13" s="34">
        <f t="shared" si="2"/>
        <v>2</v>
      </c>
      <c r="G13" s="10">
        <v>27</v>
      </c>
      <c r="H13" s="22">
        <v>8.414351851851852E-2</v>
      </c>
      <c r="I13" s="5">
        <v>30</v>
      </c>
      <c r="J13" s="22">
        <v>3.7303240740740741E-2</v>
      </c>
      <c r="K13" s="5"/>
      <c r="L13" s="31"/>
    </row>
    <row r="14" spans="1:15" x14ac:dyDescent="0.3">
      <c r="A14" s="54" t="s">
        <v>66</v>
      </c>
      <c r="B14" s="55" t="s">
        <v>9</v>
      </c>
      <c r="C14" s="56">
        <v>1</v>
      </c>
      <c r="D14" s="86">
        <f t="shared" si="0"/>
        <v>90</v>
      </c>
      <c r="E14" s="88">
        <f t="shared" si="1"/>
        <v>0.13234953703703703</v>
      </c>
      <c r="F14" s="68">
        <f t="shared" si="2"/>
        <v>3</v>
      </c>
      <c r="G14" s="61">
        <v>30</v>
      </c>
      <c r="H14" s="62">
        <v>7.0810185185185184E-2</v>
      </c>
      <c r="I14" s="56">
        <v>30</v>
      </c>
      <c r="J14" s="62">
        <v>3.2719907407407406E-2</v>
      </c>
      <c r="K14" s="56">
        <v>30</v>
      </c>
      <c r="L14" s="64">
        <v>2.8819444444444443E-2</v>
      </c>
    </row>
    <row r="15" spans="1:15" x14ac:dyDescent="0.3">
      <c r="A15" s="111" t="s">
        <v>80</v>
      </c>
      <c r="B15" s="112" t="s">
        <v>9</v>
      </c>
      <c r="C15" s="113">
        <v>2</v>
      </c>
      <c r="D15" s="137">
        <f t="shared" si="0"/>
        <v>84</v>
      </c>
      <c r="E15" s="138">
        <f t="shared" si="1"/>
        <v>0.18270833333333333</v>
      </c>
      <c r="F15" s="116">
        <f t="shared" si="2"/>
        <v>3</v>
      </c>
      <c r="G15" s="117">
        <v>26</v>
      </c>
      <c r="H15" s="118">
        <v>0.10417824074074074</v>
      </c>
      <c r="I15" s="113">
        <v>29</v>
      </c>
      <c r="J15" s="118">
        <v>3.9479166666666669E-2</v>
      </c>
      <c r="K15" s="113">
        <v>29</v>
      </c>
      <c r="L15" s="119">
        <v>3.9050925925925926E-2</v>
      </c>
    </row>
    <row r="16" spans="1:15" x14ac:dyDescent="0.3">
      <c r="A16" s="111" t="s">
        <v>78</v>
      </c>
      <c r="B16" s="112" t="s">
        <v>9</v>
      </c>
      <c r="C16" s="113">
        <v>3</v>
      </c>
      <c r="D16" s="137">
        <f t="shared" si="0"/>
        <v>83</v>
      </c>
      <c r="E16" s="138">
        <f t="shared" si="1"/>
        <v>0.19623842592592591</v>
      </c>
      <c r="F16" s="116">
        <f t="shared" si="2"/>
        <v>3</v>
      </c>
      <c r="G16" s="117">
        <v>27</v>
      </c>
      <c r="H16" s="118">
        <v>0.1034375</v>
      </c>
      <c r="I16" s="113">
        <v>28</v>
      </c>
      <c r="J16" s="118">
        <v>5.2083333333333336E-2</v>
      </c>
      <c r="K16" s="113">
        <v>28</v>
      </c>
      <c r="L16" s="119">
        <v>4.071759259259259E-2</v>
      </c>
    </row>
    <row r="17" spans="1:12" x14ac:dyDescent="0.3">
      <c r="A17" s="12" t="s">
        <v>84</v>
      </c>
      <c r="B17" s="3" t="s">
        <v>9</v>
      </c>
      <c r="C17" s="5">
        <v>4</v>
      </c>
      <c r="D17" s="43">
        <f t="shared" si="0"/>
        <v>56</v>
      </c>
      <c r="E17" s="44">
        <f t="shared" si="1"/>
        <v>0.13373842592592594</v>
      </c>
      <c r="F17" s="34">
        <f t="shared" si="2"/>
        <v>2</v>
      </c>
      <c r="G17" s="10">
        <v>29</v>
      </c>
      <c r="H17" s="22">
        <v>8.1226851851851856E-2</v>
      </c>
      <c r="I17" s="5">
        <v>27</v>
      </c>
      <c r="J17" s="22">
        <v>5.2511574074074079E-2</v>
      </c>
      <c r="K17" s="5"/>
      <c r="L17" s="31"/>
    </row>
    <row r="18" spans="1:12" x14ac:dyDescent="0.3">
      <c r="A18" s="12" t="s">
        <v>91</v>
      </c>
      <c r="B18" s="3" t="s">
        <v>9</v>
      </c>
      <c r="C18" s="5">
        <v>5</v>
      </c>
      <c r="D18" s="43">
        <f t="shared" si="0"/>
        <v>28</v>
      </c>
      <c r="E18" s="44">
        <f t="shared" si="1"/>
        <v>8.7361111111111112E-2</v>
      </c>
      <c r="F18" s="34">
        <f t="shared" si="2"/>
        <v>1</v>
      </c>
      <c r="G18" s="10">
        <v>28</v>
      </c>
      <c r="H18" s="22">
        <v>8.7361111111111112E-2</v>
      </c>
      <c r="I18" s="5"/>
      <c r="J18" s="22"/>
      <c r="K18" s="5"/>
      <c r="L18" s="31"/>
    </row>
    <row r="19" spans="1:12" x14ac:dyDescent="0.3">
      <c r="A19" s="54" t="s">
        <v>94</v>
      </c>
      <c r="B19" s="55" t="s">
        <v>10</v>
      </c>
      <c r="C19" s="56">
        <v>1</v>
      </c>
      <c r="D19" s="86">
        <f t="shared" si="0"/>
        <v>89</v>
      </c>
      <c r="E19" s="88">
        <f t="shared" si="1"/>
        <v>0.16313657407407409</v>
      </c>
      <c r="F19" s="68">
        <f t="shared" si="2"/>
        <v>3</v>
      </c>
      <c r="G19" s="61">
        <v>30</v>
      </c>
      <c r="H19" s="62">
        <v>8.4212962962962976E-2</v>
      </c>
      <c r="I19" s="56">
        <v>29</v>
      </c>
      <c r="J19" s="62">
        <v>4.3738425925925924E-2</v>
      </c>
      <c r="K19" s="56">
        <v>30</v>
      </c>
      <c r="L19" s="64">
        <v>3.5185185185185187E-2</v>
      </c>
    </row>
    <row r="20" spans="1:12" x14ac:dyDescent="0.3">
      <c r="A20" s="111" t="s">
        <v>87</v>
      </c>
      <c r="B20" s="112" t="s">
        <v>10</v>
      </c>
      <c r="C20" s="113">
        <v>2</v>
      </c>
      <c r="D20" s="137">
        <f t="shared" si="0"/>
        <v>88</v>
      </c>
      <c r="E20" s="138">
        <f t="shared" si="1"/>
        <v>0.16228009259259257</v>
      </c>
      <c r="F20" s="116">
        <f t="shared" si="2"/>
        <v>3</v>
      </c>
      <c r="G20" s="117">
        <v>29</v>
      </c>
      <c r="H20" s="118">
        <v>8.4618055555555557E-2</v>
      </c>
      <c r="I20" s="113">
        <v>30</v>
      </c>
      <c r="J20" s="118">
        <v>4.2083333333333334E-2</v>
      </c>
      <c r="K20" s="113">
        <v>29</v>
      </c>
      <c r="L20" s="119">
        <v>3.5578703703703703E-2</v>
      </c>
    </row>
    <row r="21" spans="1:12" x14ac:dyDescent="0.3">
      <c r="A21" s="54" t="s">
        <v>92</v>
      </c>
      <c r="B21" s="55" t="s">
        <v>11</v>
      </c>
      <c r="C21" s="56">
        <v>1</v>
      </c>
      <c r="D21" s="86">
        <f t="shared" si="0"/>
        <v>90</v>
      </c>
      <c r="E21" s="88">
        <f t="shared" si="1"/>
        <v>0.16531249999999997</v>
      </c>
      <c r="F21" s="68">
        <f t="shared" si="2"/>
        <v>3</v>
      </c>
      <c r="G21" s="61">
        <v>30</v>
      </c>
      <c r="H21" s="62">
        <v>8.6724537037037031E-2</v>
      </c>
      <c r="I21" s="56">
        <v>30</v>
      </c>
      <c r="J21" s="62">
        <v>4.3437499999999997E-2</v>
      </c>
      <c r="K21" s="56">
        <v>30</v>
      </c>
      <c r="L21" s="64">
        <v>3.515046296296296E-2</v>
      </c>
    </row>
    <row r="22" spans="1:12" x14ac:dyDescent="0.3">
      <c r="A22" s="12" t="s">
        <v>47</v>
      </c>
      <c r="B22" s="3" t="s">
        <v>57</v>
      </c>
      <c r="C22" s="5">
        <v>1</v>
      </c>
      <c r="D22" s="43">
        <f t="shared" si="0"/>
        <v>30</v>
      </c>
      <c r="E22" s="44">
        <f t="shared" si="1"/>
        <v>6.5694444444444444E-2</v>
      </c>
      <c r="F22" s="34">
        <f t="shared" si="2"/>
        <v>1</v>
      </c>
      <c r="G22" s="10">
        <v>30</v>
      </c>
      <c r="H22" s="22">
        <v>6.5694444444444444E-2</v>
      </c>
      <c r="I22" s="5"/>
      <c r="J22" s="22"/>
      <c r="K22" s="5"/>
      <c r="L22" s="31"/>
    </row>
    <row r="23" spans="1:12" x14ac:dyDescent="0.3">
      <c r="A23" s="54" t="s">
        <v>51</v>
      </c>
      <c r="B23" s="55" t="s">
        <v>58</v>
      </c>
      <c r="C23" s="56">
        <v>1</v>
      </c>
      <c r="D23" s="86">
        <f t="shared" si="0"/>
        <v>88</v>
      </c>
      <c r="E23" s="88">
        <f t="shared" si="1"/>
        <v>0.10756944444444444</v>
      </c>
      <c r="F23" s="68">
        <f t="shared" si="2"/>
        <v>3</v>
      </c>
      <c r="G23" s="61">
        <v>30</v>
      </c>
      <c r="H23" s="62">
        <v>5.6469907407407406E-2</v>
      </c>
      <c r="I23" s="56">
        <v>30</v>
      </c>
      <c r="J23" s="62">
        <v>2.736111111111111E-2</v>
      </c>
      <c r="K23" s="56">
        <v>28</v>
      </c>
      <c r="L23" s="64">
        <v>2.3738425925925923E-2</v>
      </c>
    </row>
    <row r="24" spans="1:12" x14ac:dyDescent="0.3">
      <c r="A24" s="111" t="s">
        <v>48</v>
      </c>
      <c r="B24" s="112" t="s">
        <v>58</v>
      </c>
      <c r="C24" s="113">
        <v>2</v>
      </c>
      <c r="D24" s="137">
        <f t="shared" si="0"/>
        <v>86</v>
      </c>
      <c r="E24" s="138">
        <f t="shared" si="1"/>
        <v>0.11416666666666667</v>
      </c>
      <c r="F24" s="116">
        <f t="shared" si="2"/>
        <v>3</v>
      </c>
      <c r="G24" s="117">
        <v>27</v>
      </c>
      <c r="H24" s="118">
        <v>6.3472222222222222E-2</v>
      </c>
      <c r="I24" s="113">
        <v>29</v>
      </c>
      <c r="J24" s="118">
        <v>2.854166666666667E-2</v>
      </c>
      <c r="K24" s="113">
        <v>30</v>
      </c>
      <c r="L24" s="119">
        <v>2.2152777777777775E-2</v>
      </c>
    </row>
    <row r="25" spans="1:12" x14ac:dyDescent="0.3">
      <c r="A25" s="111" t="s">
        <v>53</v>
      </c>
      <c r="B25" s="112" t="s">
        <v>58</v>
      </c>
      <c r="C25" s="113">
        <v>3</v>
      </c>
      <c r="D25" s="137">
        <f t="shared" si="0"/>
        <v>85</v>
      </c>
      <c r="E25" s="138">
        <f t="shared" si="1"/>
        <v>0.11623842592592593</v>
      </c>
      <c r="F25" s="116">
        <f t="shared" si="2"/>
        <v>3</v>
      </c>
      <c r="G25" s="117">
        <v>28</v>
      </c>
      <c r="H25" s="118">
        <v>6.232638888888889E-2</v>
      </c>
      <c r="I25" s="113">
        <v>28</v>
      </c>
      <c r="J25" s="118">
        <v>3.079861111111111E-2</v>
      </c>
      <c r="K25" s="113">
        <v>29</v>
      </c>
      <c r="L25" s="119">
        <v>2.3113425925925926E-2</v>
      </c>
    </row>
    <row r="26" spans="1:12" x14ac:dyDescent="0.3">
      <c r="A26" s="111" t="s">
        <v>71</v>
      </c>
      <c r="B26" s="112" t="s">
        <v>58</v>
      </c>
      <c r="C26" s="113">
        <v>4</v>
      </c>
      <c r="D26" s="137">
        <f t="shared" si="0"/>
        <v>77</v>
      </c>
      <c r="E26" s="138">
        <f t="shared" si="1"/>
        <v>0.16568287037037036</v>
      </c>
      <c r="F26" s="116">
        <f t="shared" si="2"/>
        <v>3</v>
      </c>
      <c r="G26" s="117">
        <v>24</v>
      </c>
      <c r="H26" s="121">
        <v>8.9039351851851856E-2</v>
      </c>
      <c r="I26" s="113">
        <v>27</v>
      </c>
      <c r="J26" s="118">
        <v>3.8043981481481477E-2</v>
      </c>
      <c r="K26" s="113">
        <v>26</v>
      </c>
      <c r="L26" s="119">
        <v>3.8599537037037036E-2</v>
      </c>
    </row>
    <row r="27" spans="1:12" x14ac:dyDescent="0.3">
      <c r="A27" s="12" t="s">
        <v>104</v>
      </c>
      <c r="B27" s="3" t="s">
        <v>58</v>
      </c>
      <c r="C27" s="5">
        <v>5</v>
      </c>
      <c r="D27" s="43">
        <f t="shared" si="0"/>
        <v>56</v>
      </c>
      <c r="E27" s="44">
        <f t="shared" si="1"/>
        <v>8.7037037037037038E-2</v>
      </c>
      <c r="F27" s="34">
        <f t="shared" si="2"/>
        <v>2</v>
      </c>
      <c r="G27" s="10">
        <v>29</v>
      </c>
      <c r="H27" s="23">
        <v>6.0787037037037035E-2</v>
      </c>
      <c r="I27" s="5"/>
      <c r="J27" s="22"/>
      <c r="K27" s="5">
        <v>27</v>
      </c>
      <c r="L27" s="31">
        <v>2.6249999999999999E-2</v>
      </c>
    </row>
    <row r="28" spans="1:12" x14ac:dyDescent="0.3">
      <c r="A28" s="12" t="s">
        <v>52</v>
      </c>
      <c r="B28" s="3" t="s">
        <v>58</v>
      </c>
      <c r="C28" s="5">
        <v>6</v>
      </c>
      <c r="D28" s="43">
        <f t="shared" si="0"/>
        <v>26</v>
      </c>
      <c r="E28" s="44">
        <f t="shared" si="1"/>
        <v>6.3831018518518523E-2</v>
      </c>
      <c r="F28" s="34">
        <f t="shared" si="2"/>
        <v>1</v>
      </c>
      <c r="G28" s="10">
        <v>26</v>
      </c>
      <c r="H28" s="22">
        <v>6.3831018518518523E-2</v>
      </c>
      <c r="I28" s="5"/>
      <c r="J28" s="22"/>
      <c r="K28" s="5"/>
      <c r="L28" s="7"/>
    </row>
    <row r="29" spans="1:12" x14ac:dyDescent="0.3">
      <c r="A29" s="12" t="s">
        <v>133</v>
      </c>
      <c r="B29" s="3" t="s">
        <v>58</v>
      </c>
      <c r="C29" s="5">
        <v>7</v>
      </c>
      <c r="D29" s="43">
        <f t="shared" si="0"/>
        <v>25</v>
      </c>
      <c r="E29" s="44">
        <f t="shared" si="1"/>
        <v>3.936342592592592E-2</v>
      </c>
      <c r="F29" s="34">
        <f t="shared" si="2"/>
        <v>1</v>
      </c>
      <c r="G29" s="10"/>
      <c r="H29" s="22"/>
      <c r="I29" s="5"/>
      <c r="J29" s="22"/>
      <c r="K29" s="5">
        <v>25</v>
      </c>
      <c r="L29" s="31">
        <v>3.936342592592592E-2</v>
      </c>
    </row>
    <row r="30" spans="1:12" x14ac:dyDescent="0.3">
      <c r="A30" s="12" t="s">
        <v>76</v>
      </c>
      <c r="B30" s="3" t="s">
        <v>58</v>
      </c>
      <c r="C30" s="5">
        <v>8</v>
      </c>
      <c r="D30" s="43">
        <f t="shared" si="0"/>
        <v>25</v>
      </c>
      <c r="E30" s="44">
        <f t="shared" si="1"/>
        <v>7.9548611111111112E-2</v>
      </c>
      <c r="F30" s="34">
        <f t="shared" si="2"/>
        <v>1</v>
      </c>
      <c r="G30" s="10">
        <v>25</v>
      </c>
      <c r="H30" s="22">
        <v>7.9548611111111112E-2</v>
      </c>
      <c r="I30" s="5"/>
      <c r="J30" s="22"/>
      <c r="K30" s="5"/>
      <c r="L30" s="31"/>
    </row>
    <row r="31" spans="1:12" x14ac:dyDescent="0.3">
      <c r="A31" s="54" t="s">
        <v>54</v>
      </c>
      <c r="B31" s="55" t="s">
        <v>5</v>
      </c>
      <c r="C31" s="56">
        <v>1</v>
      </c>
      <c r="D31" s="86">
        <f t="shared" si="0"/>
        <v>88</v>
      </c>
      <c r="E31" s="88">
        <f t="shared" si="1"/>
        <v>0.11221064814814816</v>
      </c>
      <c r="F31" s="68">
        <f t="shared" si="2"/>
        <v>3</v>
      </c>
      <c r="G31" s="61">
        <v>30</v>
      </c>
      <c r="H31" s="89">
        <v>5.9305555555555556E-2</v>
      </c>
      <c r="I31" s="56">
        <v>30</v>
      </c>
      <c r="J31" s="62">
        <v>2.854166666666667E-2</v>
      </c>
      <c r="K31" s="56">
        <v>28</v>
      </c>
      <c r="L31" s="64">
        <v>2.4363425925925927E-2</v>
      </c>
    </row>
    <row r="32" spans="1:12" x14ac:dyDescent="0.3">
      <c r="A32" s="111" t="s">
        <v>50</v>
      </c>
      <c r="B32" s="112" t="s">
        <v>5</v>
      </c>
      <c r="C32" s="113">
        <v>2</v>
      </c>
      <c r="D32" s="137">
        <f t="shared" si="0"/>
        <v>84</v>
      </c>
      <c r="E32" s="138">
        <f t="shared" si="1"/>
        <v>0.11924768518518519</v>
      </c>
      <c r="F32" s="116">
        <f t="shared" si="2"/>
        <v>3</v>
      </c>
      <c r="G32" s="117">
        <v>28</v>
      </c>
      <c r="H32" s="118">
        <v>6.4456018518518524E-2</v>
      </c>
      <c r="I32" s="113">
        <v>27</v>
      </c>
      <c r="J32" s="118">
        <v>3.0775462962962966E-2</v>
      </c>
      <c r="K32" s="113">
        <v>29</v>
      </c>
      <c r="L32" s="119">
        <v>2.4016203703703706E-2</v>
      </c>
    </row>
    <row r="33" spans="1:12" x14ac:dyDescent="0.3">
      <c r="A33" s="111" t="s">
        <v>97</v>
      </c>
      <c r="B33" s="112" t="s">
        <v>5</v>
      </c>
      <c r="C33" s="113">
        <v>3</v>
      </c>
      <c r="D33" s="137">
        <f t="shared" si="0"/>
        <v>77</v>
      </c>
      <c r="E33" s="138">
        <f t="shared" si="1"/>
        <v>0.12686342592592592</v>
      </c>
      <c r="F33" s="116">
        <f t="shared" si="2"/>
        <v>3</v>
      </c>
      <c r="G33" s="117">
        <v>25</v>
      </c>
      <c r="H33" s="118">
        <v>6.8263888888888888E-2</v>
      </c>
      <c r="I33" s="113">
        <v>25</v>
      </c>
      <c r="J33" s="118">
        <v>3.2037037037037037E-2</v>
      </c>
      <c r="K33" s="113">
        <v>27</v>
      </c>
      <c r="L33" s="119">
        <v>2.6562499999999999E-2</v>
      </c>
    </row>
    <row r="34" spans="1:12" x14ac:dyDescent="0.3">
      <c r="A34" s="111" t="s">
        <v>55</v>
      </c>
      <c r="B34" s="112" t="s">
        <v>5</v>
      </c>
      <c r="C34" s="113">
        <v>4</v>
      </c>
      <c r="D34" s="137">
        <f t="shared" si="0"/>
        <v>77</v>
      </c>
      <c r="E34" s="138">
        <f t="shared" si="1"/>
        <v>0.12809027777777779</v>
      </c>
      <c r="F34" s="116">
        <f t="shared" si="2"/>
        <v>3</v>
      </c>
      <c r="G34" s="117">
        <v>29</v>
      </c>
      <c r="H34" s="121">
        <v>6.0358796296296292E-2</v>
      </c>
      <c r="I34" s="113">
        <v>24</v>
      </c>
      <c r="J34" s="118">
        <v>3.5810185185185188E-2</v>
      </c>
      <c r="K34" s="113">
        <v>24</v>
      </c>
      <c r="L34" s="119">
        <v>3.1921296296296302E-2</v>
      </c>
    </row>
    <row r="35" spans="1:12" x14ac:dyDescent="0.3">
      <c r="A35" s="111" t="s">
        <v>65</v>
      </c>
      <c r="B35" s="112" t="s">
        <v>5</v>
      </c>
      <c r="C35" s="113">
        <v>5</v>
      </c>
      <c r="D35" s="137">
        <f t="shared" si="0"/>
        <v>74</v>
      </c>
      <c r="E35" s="138">
        <f t="shared" si="1"/>
        <v>0.1325462962962963</v>
      </c>
      <c r="F35" s="116">
        <f t="shared" si="2"/>
        <v>3</v>
      </c>
      <c r="G35" s="117">
        <v>27</v>
      </c>
      <c r="H35" s="118">
        <v>6.7384259259259269E-2</v>
      </c>
      <c r="I35" s="113">
        <v>22</v>
      </c>
      <c r="J35" s="118">
        <v>3.6979166666666667E-2</v>
      </c>
      <c r="K35" s="113">
        <v>25</v>
      </c>
      <c r="L35" s="119">
        <v>2.8182870370370372E-2</v>
      </c>
    </row>
    <row r="36" spans="1:12" x14ac:dyDescent="0.3">
      <c r="A36" s="111" t="s">
        <v>64</v>
      </c>
      <c r="B36" s="112" t="s">
        <v>5</v>
      </c>
      <c r="C36" s="113">
        <v>6</v>
      </c>
      <c r="D36" s="137">
        <f t="shared" ref="D36:D58" si="3">SUM(G36,I36,K36)</f>
        <v>67</v>
      </c>
      <c r="E36" s="138">
        <f t="shared" ref="E36:E58" si="4">SUM(H36,J36,L36)</f>
        <v>0.18155092592592592</v>
      </c>
      <c r="F36" s="116">
        <f t="shared" ref="F36:F67" si="5">COUNT(G36, I36, K36)</f>
        <v>3</v>
      </c>
      <c r="G36" s="117">
        <v>20</v>
      </c>
      <c r="H36" s="118">
        <v>0.10675925925925926</v>
      </c>
      <c r="I36" s="113">
        <v>21</v>
      </c>
      <c r="J36" s="118">
        <v>4.7326388888888883E-2</v>
      </c>
      <c r="K36" s="113">
        <v>26</v>
      </c>
      <c r="L36" s="119">
        <v>2.7465277777777772E-2</v>
      </c>
    </row>
    <row r="37" spans="1:12" x14ac:dyDescent="0.3">
      <c r="A37" s="12" t="s">
        <v>60</v>
      </c>
      <c r="B37" s="3" t="s">
        <v>5</v>
      </c>
      <c r="C37" s="5">
        <v>7</v>
      </c>
      <c r="D37" s="43">
        <f t="shared" si="3"/>
        <v>49</v>
      </c>
      <c r="E37" s="44">
        <f t="shared" si="4"/>
        <v>0.10171296296296295</v>
      </c>
      <c r="F37" s="34">
        <f t="shared" si="5"/>
        <v>2</v>
      </c>
      <c r="G37" s="10">
        <v>23</v>
      </c>
      <c r="H37" s="22">
        <v>6.9930555555555551E-2</v>
      </c>
      <c r="I37" s="5">
        <v>26</v>
      </c>
      <c r="J37" s="22">
        <v>3.1782407407407405E-2</v>
      </c>
      <c r="K37" s="5"/>
      <c r="L37" s="7"/>
    </row>
    <row r="38" spans="1:12" x14ac:dyDescent="0.3">
      <c r="A38" s="12" t="s">
        <v>124</v>
      </c>
      <c r="B38" s="3" t="s">
        <v>5</v>
      </c>
      <c r="C38" s="5">
        <v>8</v>
      </c>
      <c r="D38" s="43">
        <f t="shared" si="3"/>
        <v>46</v>
      </c>
      <c r="E38" s="44">
        <f t="shared" si="4"/>
        <v>6.9039351851851852E-2</v>
      </c>
      <c r="F38" s="34">
        <f t="shared" si="5"/>
        <v>2</v>
      </c>
      <c r="G38" s="10"/>
      <c r="H38" s="22"/>
      <c r="I38" s="5">
        <v>23</v>
      </c>
      <c r="J38" s="22">
        <v>3.6550925925925924E-2</v>
      </c>
      <c r="K38" s="5">
        <v>23</v>
      </c>
      <c r="L38" s="31">
        <v>3.2488425925925928E-2</v>
      </c>
    </row>
    <row r="39" spans="1:12" ht="15.75" customHeight="1" x14ac:dyDescent="0.3">
      <c r="A39" s="12" t="s">
        <v>42</v>
      </c>
      <c r="B39" s="3" t="s">
        <v>5</v>
      </c>
      <c r="C39" s="5">
        <v>8</v>
      </c>
      <c r="D39" s="43">
        <f t="shared" si="3"/>
        <v>46</v>
      </c>
      <c r="E39" s="44">
        <f t="shared" si="4"/>
        <v>0.12083333333333333</v>
      </c>
      <c r="F39" s="34">
        <f t="shared" si="5"/>
        <v>2</v>
      </c>
      <c r="G39" s="10">
        <v>26</v>
      </c>
      <c r="H39" s="22">
        <v>6.7696759259259262E-2</v>
      </c>
      <c r="I39" s="5">
        <v>20</v>
      </c>
      <c r="J39" s="22">
        <v>5.3136574074074072E-2</v>
      </c>
      <c r="K39" s="5"/>
      <c r="L39" s="31"/>
    </row>
    <row r="40" spans="1:12" ht="15.75" customHeight="1" x14ac:dyDescent="0.3">
      <c r="A40" s="12" t="s">
        <v>121</v>
      </c>
      <c r="B40" s="3" t="s">
        <v>5</v>
      </c>
      <c r="C40" s="5">
        <v>9</v>
      </c>
      <c r="D40" s="43">
        <f t="shared" si="3"/>
        <v>30</v>
      </c>
      <c r="E40" s="44">
        <f t="shared" si="4"/>
        <v>2.3460648148148147E-2</v>
      </c>
      <c r="F40" s="34">
        <f t="shared" si="5"/>
        <v>1</v>
      </c>
      <c r="G40" s="10"/>
      <c r="H40" s="22"/>
      <c r="I40" s="5"/>
      <c r="J40" s="22"/>
      <c r="K40" s="5">
        <v>30</v>
      </c>
      <c r="L40" s="31">
        <v>2.3460648148148147E-2</v>
      </c>
    </row>
    <row r="41" spans="1:12" x14ac:dyDescent="0.3">
      <c r="A41" s="12" t="s">
        <v>62</v>
      </c>
      <c r="B41" s="3" t="s">
        <v>5</v>
      </c>
      <c r="C41" s="5">
        <v>10</v>
      </c>
      <c r="D41" s="43">
        <f t="shared" si="3"/>
        <v>29</v>
      </c>
      <c r="E41" s="44">
        <f t="shared" si="4"/>
        <v>2.8587962962962964E-2</v>
      </c>
      <c r="F41" s="34">
        <f t="shared" si="5"/>
        <v>1</v>
      </c>
      <c r="G41" s="10"/>
      <c r="H41" s="22"/>
      <c r="I41" s="5">
        <v>29</v>
      </c>
      <c r="J41" s="22">
        <v>2.8587962962962964E-2</v>
      </c>
      <c r="K41" s="5"/>
      <c r="L41" s="31"/>
    </row>
    <row r="42" spans="1:12" x14ac:dyDescent="0.3">
      <c r="A42" s="12" t="s">
        <v>63</v>
      </c>
      <c r="B42" s="3" t="s">
        <v>5</v>
      </c>
      <c r="C42" s="5">
        <v>11</v>
      </c>
      <c r="D42" s="43">
        <f t="shared" si="3"/>
        <v>28</v>
      </c>
      <c r="E42" s="44">
        <f t="shared" si="4"/>
        <v>2.8946759259259255E-2</v>
      </c>
      <c r="F42" s="34">
        <f t="shared" si="5"/>
        <v>1</v>
      </c>
      <c r="G42" s="10"/>
      <c r="H42" s="22"/>
      <c r="I42" s="5">
        <v>28</v>
      </c>
      <c r="J42" s="22">
        <v>2.8946759259259255E-2</v>
      </c>
      <c r="K42" s="5"/>
      <c r="L42" s="31"/>
    </row>
    <row r="43" spans="1:12" x14ac:dyDescent="0.3">
      <c r="A43" s="12" t="s">
        <v>61</v>
      </c>
      <c r="B43" s="3" t="s">
        <v>5</v>
      </c>
      <c r="C43" s="5">
        <v>12</v>
      </c>
      <c r="D43" s="43">
        <f t="shared" si="3"/>
        <v>24</v>
      </c>
      <c r="E43" s="44">
        <f t="shared" si="4"/>
        <v>6.8425925925925932E-2</v>
      </c>
      <c r="F43" s="34">
        <f t="shared" si="5"/>
        <v>1</v>
      </c>
      <c r="G43" s="10">
        <v>24</v>
      </c>
      <c r="H43" s="22">
        <v>6.8425925925925932E-2</v>
      </c>
      <c r="I43" s="5"/>
      <c r="J43" s="22"/>
      <c r="K43" s="5"/>
      <c r="L43" s="31"/>
    </row>
    <row r="44" spans="1:12" x14ac:dyDescent="0.3">
      <c r="A44" s="12" t="s">
        <v>67</v>
      </c>
      <c r="B44" s="3" t="s">
        <v>5</v>
      </c>
      <c r="C44" s="5">
        <v>13</v>
      </c>
      <c r="D44" s="43">
        <f t="shared" si="3"/>
        <v>22</v>
      </c>
      <c r="E44" s="44">
        <f t="shared" si="4"/>
        <v>7.013888888888889E-2</v>
      </c>
      <c r="F44" s="34">
        <f t="shared" si="5"/>
        <v>1</v>
      </c>
      <c r="G44" s="10">
        <v>22</v>
      </c>
      <c r="H44" s="22">
        <v>7.013888888888889E-2</v>
      </c>
      <c r="I44" s="5"/>
      <c r="J44" s="22"/>
      <c r="K44" s="5"/>
      <c r="L44" s="31"/>
    </row>
    <row r="45" spans="1:12" x14ac:dyDescent="0.3">
      <c r="A45" s="12" t="s">
        <v>44</v>
      </c>
      <c r="B45" s="3" t="s">
        <v>5</v>
      </c>
      <c r="C45" s="5">
        <v>14</v>
      </c>
      <c r="D45" s="43">
        <f t="shared" si="3"/>
        <v>21</v>
      </c>
      <c r="E45" s="44">
        <f t="shared" si="4"/>
        <v>7.2604166666666664E-2</v>
      </c>
      <c r="F45" s="34">
        <f t="shared" si="5"/>
        <v>1</v>
      </c>
      <c r="G45" s="10">
        <v>21</v>
      </c>
      <c r="H45" s="22">
        <v>7.2604166666666664E-2</v>
      </c>
      <c r="I45" s="5"/>
      <c r="J45" s="22"/>
      <c r="K45" s="5"/>
      <c r="L45" s="31"/>
    </row>
    <row r="46" spans="1:12" x14ac:dyDescent="0.3">
      <c r="A46" s="54" t="s">
        <v>108</v>
      </c>
      <c r="B46" s="55" t="s">
        <v>0</v>
      </c>
      <c r="C46" s="56">
        <v>1</v>
      </c>
      <c r="D46" s="86">
        <f t="shared" si="3"/>
        <v>90</v>
      </c>
      <c r="E46" s="88">
        <f t="shared" si="4"/>
        <v>0.11214120370370369</v>
      </c>
      <c r="F46" s="68">
        <f t="shared" si="5"/>
        <v>3</v>
      </c>
      <c r="G46" s="61">
        <v>30</v>
      </c>
      <c r="H46" s="62">
        <v>5.903935185185185E-2</v>
      </c>
      <c r="I46" s="56">
        <v>30</v>
      </c>
      <c r="J46" s="62">
        <v>2.9629629629629627E-2</v>
      </c>
      <c r="K46" s="56">
        <v>30</v>
      </c>
      <c r="L46" s="64">
        <v>2.3472222222222217E-2</v>
      </c>
    </row>
    <row r="47" spans="1:12" x14ac:dyDescent="0.3">
      <c r="A47" s="111" t="s">
        <v>69</v>
      </c>
      <c r="B47" s="112" t="s">
        <v>0</v>
      </c>
      <c r="C47" s="113">
        <v>2</v>
      </c>
      <c r="D47" s="137">
        <f t="shared" si="3"/>
        <v>85</v>
      </c>
      <c r="E47" s="138">
        <f t="shared" si="4"/>
        <v>0.14710648148148148</v>
      </c>
      <c r="F47" s="116">
        <f t="shared" si="5"/>
        <v>3</v>
      </c>
      <c r="G47" s="117">
        <v>29</v>
      </c>
      <c r="H47" s="118">
        <v>7.7777777777777779E-2</v>
      </c>
      <c r="I47" s="113">
        <v>27</v>
      </c>
      <c r="J47" s="118">
        <v>3.9247685185185184E-2</v>
      </c>
      <c r="K47" s="113">
        <v>29</v>
      </c>
      <c r="L47" s="119">
        <v>3.0081018518518521E-2</v>
      </c>
    </row>
    <row r="48" spans="1:12" x14ac:dyDescent="0.3">
      <c r="A48" s="111" t="s">
        <v>88</v>
      </c>
      <c r="B48" s="112" t="s">
        <v>0</v>
      </c>
      <c r="C48" s="113">
        <v>3</v>
      </c>
      <c r="D48" s="137">
        <f t="shared" si="3"/>
        <v>84</v>
      </c>
      <c r="E48" s="138">
        <f t="shared" si="4"/>
        <v>0.14869212962962963</v>
      </c>
      <c r="F48" s="116">
        <f t="shared" si="5"/>
        <v>3</v>
      </c>
      <c r="G48" s="117">
        <v>28</v>
      </c>
      <c r="H48" s="121">
        <v>8.144675925925926E-2</v>
      </c>
      <c r="I48" s="113">
        <v>28</v>
      </c>
      <c r="J48" s="118">
        <v>3.5937500000000004E-2</v>
      </c>
      <c r="K48" s="113">
        <v>28</v>
      </c>
      <c r="L48" s="119">
        <v>3.1307870370370368E-2</v>
      </c>
    </row>
    <row r="49" spans="1:12" x14ac:dyDescent="0.3">
      <c r="A49" s="111" t="s">
        <v>75</v>
      </c>
      <c r="B49" s="112" t="s">
        <v>0</v>
      </c>
      <c r="C49" s="113">
        <v>4</v>
      </c>
      <c r="D49" s="137">
        <f t="shared" si="3"/>
        <v>82</v>
      </c>
      <c r="E49" s="138">
        <f t="shared" si="4"/>
        <v>0.16304398148148147</v>
      </c>
      <c r="F49" s="116">
        <f t="shared" si="5"/>
        <v>3</v>
      </c>
      <c r="G49" s="117">
        <v>26</v>
      </c>
      <c r="H49" s="118">
        <v>9.5324074074074075E-2</v>
      </c>
      <c r="I49" s="113">
        <v>29</v>
      </c>
      <c r="J49" s="118">
        <v>3.5671296296296298E-2</v>
      </c>
      <c r="K49" s="113">
        <v>27</v>
      </c>
      <c r="L49" s="119">
        <v>3.2048611111111111E-2</v>
      </c>
    </row>
    <row r="50" spans="1:12" x14ac:dyDescent="0.3">
      <c r="A50" s="12" t="s">
        <v>98</v>
      </c>
      <c r="B50" s="3" t="s">
        <v>0</v>
      </c>
      <c r="C50" s="5">
        <v>5</v>
      </c>
      <c r="D50" s="43">
        <f t="shared" si="3"/>
        <v>51</v>
      </c>
      <c r="E50" s="44">
        <f t="shared" si="4"/>
        <v>0.34482638888888889</v>
      </c>
      <c r="F50" s="34">
        <f t="shared" si="5"/>
        <v>2</v>
      </c>
      <c r="G50" s="10">
        <v>25</v>
      </c>
      <c r="H50" s="22">
        <v>0.20033564814814817</v>
      </c>
      <c r="I50" s="5">
        <v>26</v>
      </c>
      <c r="J50" s="22">
        <v>0.14449074074074073</v>
      </c>
      <c r="K50" s="5"/>
      <c r="L50" s="7"/>
    </row>
    <row r="51" spans="1:12" x14ac:dyDescent="0.3">
      <c r="A51" s="54" t="s">
        <v>70</v>
      </c>
      <c r="B51" s="55" t="s">
        <v>6</v>
      </c>
      <c r="C51" s="56">
        <v>2</v>
      </c>
      <c r="D51" s="86">
        <f t="shared" si="3"/>
        <v>88</v>
      </c>
      <c r="E51" s="88">
        <f t="shared" si="4"/>
        <v>0.14075231481481482</v>
      </c>
      <c r="F51" s="68">
        <f t="shared" si="5"/>
        <v>3</v>
      </c>
      <c r="G51" s="61">
        <v>28</v>
      </c>
      <c r="H51" s="62">
        <v>7.7777777777777779E-2</v>
      </c>
      <c r="I51" s="56">
        <v>30</v>
      </c>
      <c r="J51" s="62">
        <v>3.3969907407407407E-2</v>
      </c>
      <c r="K51" s="56">
        <v>30</v>
      </c>
      <c r="L51" s="64">
        <v>2.900462962962963E-2</v>
      </c>
    </row>
    <row r="52" spans="1:12" x14ac:dyDescent="0.3">
      <c r="A52" s="111" t="s">
        <v>68</v>
      </c>
      <c r="B52" s="112" t="s">
        <v>6</v>
      </c>
      <c r="C52" s="113">
        <v>1</v>
      </c>
      <c r="D52" s="137">
        <f t="shared" si="3"/>
        <v>87</v>
      </c>
      <c r="E52" s="138">
        <f t="shared" si="4"/>
        <v>0.1386574074074074</v>
      </c>
      <c r="F52" s="116">
        <f t="shared" si="5"/>
        <v>3</v>
      </c>
      <c r="G52" s="117">
        <v>30</v>
      </c>
      <c r="H52" s="121">
        <v>7.2025462962962958E-2</v>
      </c>
      <c r="I52" s="113">
        <v>29</v>
      </c>
      <c r="J52" s="118">
        <v>3.5416666666666666E-2</v>
      </c>
      <c r="K52" s="113">
        <v>28</v>
      </c>
      <c r="L52" s="119">
        <v>3.1215277777777783E-2</v>
      </c>
    </row>
    <row r="53" spans="1:12" x14ac:dyDescent="0.3">
      <c r="A53" s="111" t="s">
        <v>43</v>
      </c>
      <c r="B53" s="112" t="s">
        <v>6</v>
      </c>
      <c r="C53" s="113">
        <v>3</v>
      </c>
      <c r="D53" s="137">
        <f t="shared" si="3"/>
        <v>86</v>
      </c>
      <c r="E53" s="138">
        <f t="shared" si="4"/>
        <v>0.14074074074074072</v>
      </c>
      <c r="F53" s="116">
        <f t="shared" si="5"/>
        <v>3</v>
      </c>
      <c r="G53" s="117">
        <v>29</v>
      </c>
      <c r="H53" s="118">
        <v>7.3472222222222217E-2</v>
      </c>
      <c r="I53" s="113">
        <v>28</v>
      </c>
      <c r="J53" s="118">
        <v>3.7118055555555557E-2</v>
      </c>
      <c r="K53" s="113">
        <v>29</v>
      </c>
      <c r="L53" s="119">
        <v>3.0150462962962962E-2</v>
      </c>
    </row>
    <row r="54" spans="1:12" x14ac:dyDescent="0.3">
      <c r="A54" s="111" t="s">
        <v>85</v>
      </c>
      <c r="B54" s="112" t="s">
        <v>6</v>
      </c>
      <c r="C54" s="113">
        <v>4</v>
      </c>
      <c r="D54" s="137">
        <f t="shared" si="3"/>
        <v>79</v>
      </c>
      <c r="E54" s="138">
        <f t="shared" si="4"/>
        <v>0.16236111111111112</v>
      </c>
      <c r="F54" s="116">
        <f t="shared" si="5"/>
        <v>3</v>
      </c>
      <c r="G54" s="117">
        <v>27</v>
      </c>
      <c r="H54" s="118">
        <v>8.637731481481481E-2</v>
      </c>
      <c r="I54" s="113">
        <v>26</v>
      </c>
      <c r="J54" s="118">
        <v>4.1076388888888891E-2</v>
      </c>
      <c r="K54" s="113">
        <v>26</v>
      </c>
      <c r="L54" s="119">
        <v>3.4907407407407408E-2</v>
      </c>
    </row>
    <row r="55" spans="1:12" x14ac:dyDescent="0.3">
      <c r="A55" s="12" t="s">
        <v>81</v>
      </c>
      <c r="B55" s="3" t="s">
        <v>6</v>
      </c>
      <c r="C55" s="5">
        <v>5</v>
      </c>
      <c r="D55" s="43">
        <f t="shared" si="3"/>
        <v>54</v>
      </c>
      <c r="E55" s="44">
        <f t="shared" si="4"/>
        <v>7.2453703703703701E-2</v>
      </c>
      <c r="F55" s="34">
        <f t="shared" si="5"/>
        <v>2</v>
      </c>
      <c r="G55" s="10"/>
      <c r="H55" s="22"/>
      <c r="I55" s="5">
        <v>27</v>
      </c>
      <c r="J55" s="22">
        <v>4.1018518518518517E-2</v>
      </c>
      <c r="K55" s="5">
        <v>27</v>
      </c>
      <c r="L55" s="31">
        <v>3.1435185185185184E-2</v>
      </c>
    </row>
    <row r="56" spans="1:12" x14ac:dyDescent="0.3">
      <c r="A56" s="12" t="s">
        <v>125</v>
      </c>
      <c r="B56" s="3" t="s">
        <v>6</v>
      </c>
      <c r="C56" s="5">
        <v>6</v>
      </c>
      <c r="D56" s="43">
        <f t="shared" si="3"/>
        <v>50</v>
      </c>
      <c r="E56" s="44">
        <f t="shared" si="4"/>
        <v>8.5138888888888889E-2</v>
      </c>
      <c r="F56" s="34">
        <f t="shared" si="5"/>
        <v>2</v>
      </c>
      <c r="G56" s="10"/>
      <c r="H56" s="22"/>
      <c r="I56" s="5">
        <v>25</v>
      </c>
      <c r="J56" s="22">
        <v>4.3946759259259255E-2</v>
      </c>
      <c r="K56" s="5">
        <v>25</v>
      </c>
      <c r="L56" s="31">
        <v>4.1192129629629634E-2</v>
      </c>
    </row>
    <row r="57" spans="1:12" x14ac:dyDescent="0.3">
      <c r="A57" s="54" t="s">
        <v>83</v>
      </c>
      <c r="B57" s="55" t="s">
        <v>7</v>
      </c>
      <c r="C57" s="56">
        <v>1</v>
      </c>
      <c r="D57" s="86">
        <f t="shared" si="3"/>
        <v>90</v>
      </c>
      <c r="E57" s="88">
        <f t="shared" si="4"/>
        <v>0.1645601851851852</v>
      </c>
      <c r="F57" s="68">
        <f t="shared" si="5"/>
        <v>3</v>
      </c>
      <c r="G57" s="61">
        <v>30</v>
      </c>
      <c r="H57" s="89">
        <v>8.0219907407407406E-2</v>
      </c>
      <c r="I57" s="56">
        <v>30</v>
      </c>
      <c r="J57" s="62">
        <v>5.3136574074074072E-2</v>
      </c>
      <c r="K57" s="56">
        <v>30</v>
      </c>
      <c r="L57" s="64">
        <v>3.1203703703703702E-2</v>
      </c>
    </row>
    <row r="58" spans="1:12" ht="15.75" thickBot="1" x14ac:dyDescent="0.35">
      <c r="A58" s="13" t="s">
        <v>103</v>
      </c>
      <c r="B58" s="4" t="s">
        <v>7</v>
      </c>
      <c r="C58" s="9">
        <v>2</v>
      </c>
      <c r="D58" s="9">
        <f t="shared" si="3"/>
        <v>29</v>
      </c>
      <c r="E58" s="143">
        <f t="shared" si="4"/>
        <v>3.6828703703703704E-2</v>
      </c>
      <c r="F58" s="144">
        <f t="shared" si="5"/>
        <v>1</v>
      </c>
      <c r="G58" s="11"/>
      <c r="H58" s="131"/>
      <c r="I58" s="8"/>
      <c r="J58" s="8"/>
      <c r="K58" s="8">
        <v>29</v>
      </c>
      <c r="L58" s="39">
        <v>3.6828703703703704E-2</v>
      </c>
    </row>
  </sheetData>
  <autoFilter ref="A3:L58" xr:uid="{8BEE02ED-1DB1-4E30-B754-808D4B908234}">
    <sortState xmlns:xlrd2="http://schemas.microsoft.com/office/spreadsheetml/2017/richdata2" ref="A4:L58">
      <sortCondition ref="B3:B58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ageMargins left="0.7" right="0.7" top="0.75" bottom="0.75" header="0.3" footer="0.3"/>
  <pageSetup paperSize="9" scale="5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336-6DFB-4D42-9082-BA3711DD1077}">
  <sheetPr>
    <pageSetUpPr fitToPage="1"/>
  </sheetPr>
  <dimension ref="A1:O62"/>
  <sheetViews>
    <sheetView topLeftCell="A51" workbookViewId="0">
      <selection activeCell="B6" sqref="B6"/>
    </sheetView>
  </sheetViews>
  <sheetFormatPr defaultRowHeight="15.05" x14ac:dyDescent="0.3"/>
  <cols>
    <col min="1" max="1" width="17.33203125" customWidth="1"/>
    <col min="2" max="2" width="11.6640625" customWidth="1"/>
    <col min="3" max="4" width="8.88671875" style="1"/>
    <col min="5" max="5" width="9.5546875" style="1" customWidth="1"/>
    <col min="6" max="6" width="14.21875" style="1" bestFit="1" customWidth="1"/>
    <col min="9" max="11" width="8.88671875" style="2"/>
    <col min="12" max="12" width="9.109375" style="2" bestFit="1" customWidth="1"/>
  </cols>
  <sheetData>
    <row r="1" spans="1:15" ht="15.05" customHeight="1" thickBot="1" x14ac:dyDescent="0.35">
      <c r="A1" s="177" t="s">
        <v>29</v>
      </c>
      <c r="B1" s="178"/>
      <c r="C1" s="178"/>
      <c r="D1" s="178"/>
      <c r="E1" s="178"/>
      <c r="F1" s="179"/>
      <c r="G1" s="189" t="s">
        <v>15</v>
      </c>
      <c r="H1" s="187"/>
      <c r="I1" s="187" t="s">
        <v>15</v>
      </c>
      <c r="J1" s="187"/>
      <c r="K1" s="187" t="s">
        <v>15</v>
      </c>
      <c r="L1" s="188"/>
    </row>
    <row r="2" spans="1:15" ht="35.35" customHeight="1" thickBot="1" x14ac:dyDescent="0.35">
      <c r="A2" s="180"/>
      <c r="B2" s="181"/>
      <c r="C2" s="181"/>
      <c r="D2" s="181"/>
      <c r="E2" s="181"/>
      <c r="F2" s="182"/>
      <c r="G2" s="183" t="s">
        <v>32</v>
      </c>
      <c r="H2" s="184"/>
      <c r="I2" s="184" t="s">
        <v>37</v>
      </c>
      <c r="J2" s="184"/>
      <c r="K2" s="185" t="s">
        <v>41</v>
      </c>
      <c r="L2" s="186"/>
    </row>
    <row r="3" spans="1:15" ht="32.75" customHeight="1" thickBot="1" x14ac:dyDescent="0.35">
      <c r="A3" s="16" t="s">
        <v>1</v>
      </c>
      <c r="B3" s="17" t="s">
        <v>3</v>
      </c>
      <c r="C3" s="18" t="s">
        <v>4</v>
      </c>
      <c r="D3" s="18" t="s">
        <v>2</v>
      </c>
      <c r="E3" s="18" t="s">
        <v>19</v>
      </c>
      <c r="F3" s="99" t="s">
        <v>26</v>
      </c>
      <c r="G3" s="72" t="s">
        <v>12</v>
      </c>
      <c r="H3" s="18" t="s">
        <v>13</v>
      </c>
      <c r="I3" s="18" t="s">
        <v>12</v>
      </c>
      <c r="J3" s="18" t="s">
        <v>13</v>
      </c>
      <c r="K3" s="18" t="s">
        <v>12</v>
      </c>
      <c r="L3" s="19" t="s">
        <v>13</v>
      </c>
    </row>
    <row r="4" spans="1:15" x14ac:dyDescent="0.3">
      <c r="A4" s="105" t="s">
        <v>118</v>
      </c>
      <c r="B4" s="106" t="s">
        <v>72</v>
      </c>
      <c r="C4" s="43">
        <v>1</v>
      </c>
      <c r="D4" s="43">
        <f t="shared" ref="D4:D35" si="0">SUM(G4,I4,K4)</f>
        <v>30</v>
      </c>
      <c r="E4" s="48">
        <f t="shared" ref="E4:E35" si="1">SUM(H4,J4,L4)</f>
        <v>7.9756944444444436E-2</v>
      </c>
      <c r="F4" s="122">
        <f t="shared" ref="F4:F35" si="2">COUNT(G4, I4, K4)</f>
        <v>1</v>
      </c>
      <c r="G4" s="123">
        <v>30</v>
      </c>
      <c r="H4" s="52">
        <v>7.9756944444444436E-2</v>
      </c>
      <c r="I4" s="42"/>
      <c r="J4" s="46"/>
      <c r="K4" s="42"/>
      <c r="L4" s="47"/>
      <c r="N4" s="41"/>
      <c r="O4" t="s">
        <v>27</v>
      </c>
    </row>
    <row r="5" spans="1:15" x14ac:dyDescent="0.3">
      <c r="A5" s="12" t="s">
        <v>93</v>
      </c>
      <c r="B5" s="3" t="s">
        <v>72</v>
      </c>
      <c r="C5" s="6">
        <v>2</v>
      </c>
      <c r="D5" s="6">
        <f t="shared" si="0"/>
        <v>29</v>
      </c>
      <c r="E5" s="30">
        <f t="shared" si="1"/>
        <v>8.2199074074074077E-2</v>
      </c>
      <c r="F5" s="91">
        <f t="shared" si="2"/>
        <v>1</v>
      </c>
      <c r="G5" s="92">
        <v>29</v>
      </c>
      <c r="H5" s="21">
        <v>8.2199074074074077E-2</v>
      </c>
      <c r="I5" s="5"/>
      <c r="J5" s="22"/>
      <c r="K5" s="5"/>
      <c r="L5" s="31"/>
      <c r="N5" s="40"/>
      <c r="O5" t="s">
        <v>28</v>
      </c>
    </row>
    <row r="6" spans="1:15" x14ac:dyDescent="0.3">
      <c r="A6" s="12" t="s">
        <v>74</v>
      </c>
      <c r="B6" s="3" t="s">
        <v>72</v>
      </c>
      <c r="C6" s="6">
        <v>3</v>
      </c>
      <c r="D6" s="6">
        <f t="shared" si="0"/>
        <v>28</v>
      </c>
      <c r="E6" s="30">
        <f t="shared" si="1"/>
        <v>9.2291666666666661E-2</v>
      </c>
      <c r="F6" s="91">
        <f t="shared" si="2"/>
        <v>1</v>
      </c>
      <c r="G6" s="92">
        <v>28</v>
      </c>
      <c r="H6" s="21">
        <v>9.2291666666666661E-2</v>
      </c>
      <c r="I6" s="5"/>
      <c r="J6" s="22"/>
      <c r="K6" s="5"/>
      <c r="L6" s="7"/>
    </row>
    <row r="7" spans="1:15" x14ac:dyDescent="0.3">
      <c r="A7" s="54" t="s">
        <v>46</v>
      </c>
      <c r="B7" s="55" t="s">
        <v>8</v>
      </c>
      <c r="C7" s="59">
        <v>1</v>
      </c>
      <c r="D7" s="59">
        <f t="shared" si="0"/>
        <v>59</v>
      </c>
      <c r="E7" s="58">
        <f t="shared" si="1"/>
        <v>0.24409722222222222</v>
      </c>
      <c r="F7" s="93">
        <f t="shared" si="2"/>
        <v>2</v>
      </c>
      <c r="G7" s="94">
        <v>30</v>
      </c>
      <c r="H7" s="85">
        <v>7.2939814814814818E-2</v>
      </c>
      <c r="I7" s="56">
        <v>29</v>
      </c>
      <c r="J7" s="62">
        <v>0.1711574074074074</v>
      </c>
      <c r="K7" s="56"/>
      <c r="L7" s="64"/>
    </row>
    <row r="8" spans="1:15" x14ac:dyDescent="0.3">
      <c r="A8" s="12" t="s">
        <v>79</v>
      </c>
      <c r="B8" s="3" t="s">
        <v>8</v>
      </c>
      <c r="C8" s="6">
        <v>2</v>
      </c>
      <c r="D8" s="6">
        <f t="shared" si="0"/>
        <v>57</v>
      </c>
      <c r="E8" s="30">
        <f t="shared" si="1"/>
        <v>0.25571759259259258</v>
      </c>
      <c r="F8" s="91">
        <f t="shared" si="2"/>
        <v>2</v>
      </c>
      <c r="G8" s="92">
        <v>27</v>
      </c>
      <c r="H8" s="21">
        <v>8.4571759259259263E-2</v>
      </c>
      <c r="I8" s="5">
        <v>30</v>
      </c>
      <c r="J8" s="22">
        <v>0.17114583333333333</v>
      </c>
      <c r="K8" s="5"/>
      <c r="L8" s="31"/>
    </row>
    <row r="9" spans="1:15" x14ac:dyDescent="0.3">
      <c r="A9" s="12" t="s">
        <v>86</v>
      </c>
      <c r="B9" s="3" t="s">
        <v>8</v>
      </c>
      <c r="C9" s="6">
        <v>3</v>
      </c>
      <c r="D9" s="6">
        <f t="shared" si="0"/>
        <v>54</v>
      </c>
      <c r="E9" s="30">
        <f t="shared" si="1"/>
        <v>0.32781250000000001</v>
      </c>
      <c r="F9" s="91">
        <f t="shared" si="2"/>
        <v>2</v>
      </c>
      <c r="G9" s="92">
        <v>26</v>
      </c>
      <c r="H9" s="21">
        <v>0.12093749999999999</v>
      </c>
      <c r="I9" s="5">
        <v>28</v>
      </c>
      <c r="J9" s="22">
        <v>0.206875</v>
      </c>
      <c r="K9" s="5"/>
      <c r="L9" s="31"/>
    </row>
    <row r="10" spans="1:15" x14ac:dyDescent="0.3">
      <c r="A10" s="12" t="s">
        <v>96</v>
      </c>
      <c r="B10" s="3" t="s">
        <v>8</v>
      </c>
      <c r="C10" s="6">
        <v>4</v>
      </c>
      <c r="D10" s="6">
        <f t="shared" si="0"/>
        <v>52</v>
      </c>
      <c r="E10" s="30">
        <f t="shared" si="1"/>
        <v>0.35554398148148147</v>
      </c>
      <c r="F10" s="91">
        <f t="shared" si="2"/>
        <v>2</v>
      </c>
      <c r="G10" s="92">
        <v>25</v>
      </c>
      <c r="H10" s="21">
        <v>0.14045138888888889</v>
      </c>
      <c r="I10" s="5">
        <v>27</v>
      </c>
      <c r="J10" s="22">
        <v>0.21509259259259259</v>
      </c>
      <c r="K10" s="5"/>
      <c r="L10" s="31"/>
    </row>
    <row r="11" spans="1:15" x14ac:dyDescent="0.3">
      <c r="A11" s="12" t="s">
        <v>101</v>
      </c>
      <c r="B11" s="3" t="s">
        <v>8</v>
      </c>
      <c r="C11" s="6">
        <v>5</v>
      </c>
      <c r="D11" s="6">
        <f t="shared" si="0"/>
        <v>50</v>
      </c>
      <c r="E11" s="30">
        <f t="shared" si="1"/>
        <v>0.41479166666666667</v>
      </c>
      <c r="F11" s="91">
        <f t="shared" si="2"/>
        <v>2</v>
      </c>
      <c r="G11" s="92">
        <v>24</v>
      </c>
      <c r="H11" s="21">
        <v>0.14314814814814816</v>
      </c>
      <c r="I11" s="5">
        <v>26</v>
      </c>
      <c r="J11" s="22">
        <v>0.27164351851851853</v>
      </c>
      <c r="K11" s="5"/>
      <c r="L11" s="31"/>
    </row>
    <row r="12" spans="1:15" x14ac:dyDescent="0.3">
      <c r="A12" s="12" t="s">
        <v>117</v>
      </c>
      <c r="B12" s="3" t="s">
        <v>8</v>
      </c>
      <c r="C12" s="6">
        <v>6</v>
      </c>
      <c r="D12" s="6">
        <f t="shared" si="0"/>
        <v>29</v>
      </c>
      <c r="E12" s="30">
        <f t="shared" si="1"/>
        <v>7.6458333333333336E-2</v>
      </c>
      <c r="F12" s="91">
        <f t="shared" si="2"/>
        <v>1</v>
      </c>
      <c r="G12" s="92">
        <v>29</v>
      </c>
      <c r="H12" s="21">
        <v>7.6458333333333336E-2</v>
      </c>
      <c r="I12" s="5"/>
      <c r="J12" s="22"/>
      <c r="K12" s="5"/>
      <c r="L12" s="7"/>
    </row>
    <row r="13" spans="1:15" x14ac:dyDescent="0.3">
      <c r="A13" s="12" t="s">
        <v>109</v>
      </c>
      <c r="B13" s="3" t="s">
        <v>8</v>
      </c>
      <c r="C13" s="6">
        <v>7</v>
      </c>
      <c r="D13" s="6">
        <f t="shared" si="0"/>
        <v>28</v>
      </c>
      <c r="E13" s="30">
        <f t="shared" si="1"/>
        <v>7.768518518518519E-2</v>
      </c>
      <c r="F13" s="91">
        <f t="shared" si="2"/>
        <v>1</v>
      </c>
      <c r="G13" s="92">
        <v>28</v>
      </c>
      <c r="H13" s="21">
        <v>7.768518518518519E-2</v>
      </c>
      <c r="I13" s="5"/>
      <c r="J13" s="22"/>
      <c r="K13" s="5"/>
      <c r="L13" s="31"/>
    </row>
    <row r="14" spans="1:15" x14ac:dyDescent="0.3">
      <c r="A14" s="54" t="s">
        <v>66</v>
      </c>
      <c r="B14" s="55" t="s">
        <v>9</v>
      </c>
      <c r="C14" s="59">
        <v>1</v>
      </c>
      <c r="D14" s="59">
        <f t="shared" si="0"/>
        <v>60</v>
      </c>
      <c r="E14" s="58">
        <f t="shared" si="1"/>
        <v>0.2124537037037037</v>
      </c>
      <c r="F14" s="93">
        <f t="shared" si="2"/>
        <v>2</v>
      </c>
      <c r="G14" s="94">
        <v>30</v>
      </c>
      <c r="H14" s="85">
        <v>7.3784722222222224E-2</v>
      </c>
      <c r="I14" s="56">
        <v>30</v>
      </c>
      <c r="J14" s="62">
        <v>0.13866898148148146</v>
      </c>
      <c r="K14" s="56"/>
      <c r="L14" s="64"/>
    </row>
    <row r="15" spans="1:15" x14ac:dyDescent="0.3">
      <c r="A15" s="12" t="s">
        <v>123</v>
      </c>
      <c r="B15" s="3" t="s">
        <v>9</v>
      </c>
      <c r="C15" s="6">
        <v>2</v>
      </c>
      <c r="D15" s="6">
        <f t="shared" si="0"/>
        <v>29</v>
      </c>
      <c r="E15" s="30">
        <f t="shared" si="1"/>
        <v>8.9143518518518525E-2</v>
      </c>
      <c r="F15" s="91">
        <f t="shared" si="2"/>
        <v>1</v>
      </c>
      <c r="G15" s="92">
        <v>29</v>
      </c>
      <c r="H15" s="21">
        <v>8.9143518518518525E-2</v>
      </c>
      <c r="I15" s="5"/>
      <c r="J15" s="22"/>
      <c r="K15" s="5"/>
      <c r="L15" s="31"/>
    </row>
    <row r="16" spans="1:15" x14ac:dyDescent="0.3">
      <c r="A16" s="12" t="s">
        <v>114</v>
      </c>
      <c r="B16" s="3" t="s">
        <v>9</v>
      </c>
      <c r="C16" s="6">
        <v>3</v>
      </c>
      <c r="D16" s="6">
        <f t="shared" si="0"/>
        <v>28</v>
      </c>
      <c r="E16" s="30">
        <f t="shared" si="1"/>
        <v>8.9155092592592591E-2</v>
      </c>
      <c r="F16" s="91">
        <f t="shared" si="2"/>
        <v>1</v>
      </c>
      <c r="G16" s="92">
        <v>28</v>
      </c>
      <c r="H16" s="21">
        <v>8.9155092592592591E-2</v>
      </c>
      <c r="I16" s="5"/>
      <c r="J16" s="22"/>
      <c r="K16" s="5"/>
      <c r="L16" s="31"/>
    </row>
    <row r="17" spans="1:12" x14ac:dyDescent="0.3">
      <c r="A17" s="12" t="s">
        <v>91</v>
      </c>
      <c r="B17" s="3" t="s">
        <v>9</v>
      </c>
      <c r="C17" s="6">
        <v>4</v>
      </c>
      <c r="D17" s="6">
        <f t="shared" si="0"/>
        <v>27</v>
      </c>
      <c r="E17" s="30">
        <f t="shared" si="1"/>
        <v>8.9236111111111113E-2</v>
      </c>
      <c r="F17" s="91">
        <f t="shared" si="2"/>
        <v>1</v>
      </c>
      <c r="G17" s="92">
        <v>27</v>
      </c>
      <c r="H17" s="21">
        <v>8.9236111111111113E-2</v>
      </c>
      <c r="I17" s="5"/>
      <c r="J17" s="22"/>
      <c r="K17" s="5"/>
      <c r="L17" s="31"/>
    </row>
    <row r="18" spans="1:12" x14ac:dyDescent="0.3">
      <c r="A18" s="12" t="s">
        <v>80</v>
      </c>
      <c r="B18" s="3" t="s">
        <v>9</v>
      </c>
      <c r="C18" s="6">
        <v>5</v>
      </c>
      <c r="D18" s="6">
        <f t="shared" si="0"/>
        <v>55</v>
      </c>
      <c r="E18" s="30">
        <f t="shared" si="1"/>
        <v>0.29913194444444446</v>
      </c>
      <c r="F18" s="91">
        <f t="shared" si="2"/>
        <v>2</v>
      </c>
      <c r="G18" s="92">
        <v>26</v>
      </c>
      <c r="H18" s="21">
        <v>9.2939814814814822E-2</v>
      </c>
      <c r="I18" s="5">
        <v>29</v>
      </c>
      <c r="J18" s="22">
        <v>0.20619212962962963</v>
      </c>
      <c r="K18" s="5"/>
      <c r="L18" s="31"/>
    </row>
    <row r="19" spans="1:12" x14ac:dyDescent="0.3">
      <c r="A19" s="12" t="s">
        <v>84</v>
      </c>
      <c r="B19" s="3" t="s">
        <v>9</v>
      </c>
      <c r="C19" s="6">
        <v>6</v>
      </c>
      <c r="D19" s="6">
        <f t="shared" si="0"/>
        <v>25</v>
      </c>
      <c r="E19" s="30">
        <f t="shared" si="1"/>
        <v>0.10031249999999999</v>
      </c>
      <c r="F19" s="91">
        <f t="shared" si="2"/>
        <v>1</v>
      </c>
      <c r="G19" s="92">
        <v>25</v>
      </c>
      <c r="H19" s="21">
        <v>0.10031249999999999</v>
      </c>
      <c r="I19" s="5"/>
      <c r="J19" s="22"/>
      <c r="K19" s="5"/>
      <c r="L19" s="31"/>
    </row>
    <row r="20" spans="1:12" x14ac:dyDescent="0.3">
      <c r="A20" s="12" t="s">
        <v>105</v>
      </c>
      <c r="B20" s="3" t="s">
        <v>9</v>
      </c>
      <c r="C20" s="6">
        <v>7</v>
      </c>
      <c r="D20" s="6">
        <f t="shared" si="0"/>
        <v>24</v>
      </c>
      <c r="E20" s="30">
        <f t="shared" si="1"/>
        <v>0.10590277777777778</v>
      </c>
      <c r="F20" s="91">
        <f t="shared" si="2"/>
        <v>1</v>
      </c>
      <c r="G20" s="92">
        <v>24</v>
      </c>
      <c r="H20" s="21">
        <v>0.10590277777777778</v>
      </c>
      <c r="I20" s="5"/>
      <c r="J20" s="5"/>
      <c r="K20" s="5"/>
      <c r="L20" s="7"/>
    </row>
    <row r="21" spans="1:12" x14ac:dyDescent="0.3">
      <c r="A21" s="12" t="s">
        <v>45</v>
      </c>
      <c r="B21" s="3" t="s">
        <v>9</v>
      </c>
      <c r="C21" s="6">
        <v>8</v>
      </c>
      <c r="D21" s="6">
        <f t="shared" si="0"/>
        <v>23</v>
      </c>
      <c r="E21" s="30">
        <f t="shared" si="1"/>
        <v>0.10596064814814815</v>
      </c>
      <c r="F21" s="91">
        <f t="shared" si="2"/>
        <v>1</v>
      </c>
      <c r="G21" s="92">
        <v>23</v>
      </c>
      <c r="H21" s="21">
        <v>0.10596064814814815</v>
      </c>
      <c r="I21" s="5"/>
      <c r="J21" s="22"/>
      <c r="K21" s="5"/>
      <c r="L21" s="31"/>
    </row>
    <row r="22" spans="1:12" x14ac:dyDescent="0.3">
      <c r="A22" s="12" t="s">
        <v>78</v>
      </c>
      <c r="B22" s="3" t="s">
        <v>9</v>
      </c>
      <c r="C22" s="6">
        <v>9</v>
      </c>
      <c r="D22" s="6">
        <f t="shared" si="0"/>
        <v>29</v>
      </c>
      <c r="E22" s="30">
        <f t="shared" si="1"/>
        <v>0.20619212962962963</v>
      </c>
      <c r="F22" s="91">
        <f t="shared" si="2"/>
        <v>1</v>
      </c>
      <c r="G22" s="92"/>
      <c r="H22" s="21"/>
      <c r="I22" s="5">
        <v>29</v>
      </c>
      <c r="J22" s="22">
        <v>0.20619212962962963</v>
      </c>
      <c r="K22" s="5"/>
      <c r="L22" s="31"/>
    </row>
    <row r="23" spans="1:12" x14ac:dyDescent="0.3">
      <c r="A23" s="54" t="s">
        <v>94</v>
      </c>
      <c r="B23" s="55" t="s">
        <v>10</v>
      </c>
      <c r="C23" s="59">
        <v>1</v>
      </c>
      <c r="D23" s="59">
        <f t="shared" si="0"/>
        <v>60</v>
      </c>
      <c r="E23" s="58">
        <f t="shared" si="1"/>
        <v>0.21795138888888888</v>
      </c>
      <c r="F23" s="93">
        <f t="shared" si="2"/>
        <v>2</v>
      </c>
      <c r="G23" s="94">
        <v>30</v>
      </c>
      <c r="H23" s="85">
        <v>8.2546296296296298E-2</v>
      </c>
      <c r="I23" s="56">
        <v>30</v>
      </c>
      <c r="J23" s="62">
        <v>0.13540509259259259</v>
      </c>
      <c r="K23" s="56"/>
      <c r="L23" s="64"/>
    </row>
    <row r="24" spans="1:12" x14ac:dyDescent="0.3">
      <c r="A24" s="12" t="s">
        <v>87</v>
      </c>
      <c r="B24" s="3" t="s">
        <v>10</v>
      </c>
      <c r="C24" s="6">
        <v>2</v>
      </c>
      <c r="D24" s="6">
        <f t="shared" si="0"/>
        <v>58</v>
      </c>
      <c r="E24" s="30">
        <f t="shared" si="1"/>
        <v>0.32143518518518516</v>
      </c>
      <c r="F24" s="91">
        <f t="shared" si="2"/>
        <v>2</v>
      </c>
      <c r="G24" s="92">
        <v>29</v>
      </c>
      <c r="H24" s="21">
        <v>0.10628472222222222</v>
      </c>
      <c r="I24" s="5">
        <v>29</v>
      </c>
      <c r="J24" s="22">
        <v>0.21515046296296295</v>
      </c>
      <c r="K24" s="5"/>
      <c r="L24" s="31"/>
    </row>
    <row r="25" spans="1:12" x14ac:dyDescent="0.3">
      <c r="A25" s="54" t="s">
        <v>92</v>
      </c>
      <c r="B25" s="55" t="s">
        <v>11</v>
      </c>
      <c r="C25" s="59">
        <v>1</v>
      </c>
      <c r="D25" s="59">
        <f t="shared" si="0"/>
        <v>60</v>
      </c>
      <c r="E25" s="58">
        <f t="shared" si="1"/>
        <v>0.23641203703703706</v>
      </c>
      <c r="F25" s="93">
        <f t="shared" si="2"/>
        <v>2</v>
      </c>
      <c r="G25" s="94">
        <v>30</v>
      </c>
      <c r="H25" s="85">
        <v>9.1909722222222226E-2</v>
      </c>
      <c r="I25" s="56">
        <v>30</v>
      </c>
      <c r="J25" s="62">
        <v>0.14450231481481482</v>
      </c>
      <c r="K25" s="56"/>
      <c r="L25" s="63"/>
    </row>
    <row r="26" spans="1:12" x14ac:dyDescent="0.3">
      <c r="A26" s="54" t="s">
        <v>47</v>
      </c>
      <c r="B26" s="55" t="s">
        <v>57</v>
      </c>
      <c r="C26" s="59">
        <v>1</v>
      </c>
      <c r="D26" s="59">
        <f t="shared" si="0"/>
        <v>30</v>
      </c>
      <c r="E26" s="58">
        <f t="shared" si="1"/>
        <v>6.8287037037037035E-2</v>
      </c>
      <c r="F26" s="93">
        <f t="shared" si="2"/>
        <v>1</v>
      </c>
      <c r="G26" s="94">
        <v>30</v>
      </c>
      <c r="H26" s="85">
        <v>6.8287037037037035E-2</v>
      </c>
      <c r="I26" s="56"/>
      <c r="J26" s="56"/>
      <c r="K26" s="56"/>
      <c r="L26" s="63"/>
    </row>
    <row r="27" spans="1:12" x14ac:dyDescent="0.3">
      <c r="A27" s="54" t="s">
        <v>51</v>
      </c>
      <c r="B27" s="55" t="s">
        <v>58</v>
      </c>
      <c r="C27" s="59">
        <v>1</v>
      </c>
      <c r="D27" s="59">
        <f t="shared" si="0"/>
        <v>60</v>
      </c>
      <c r="E27" s="58">
        <f t="shared" si="1"/>
        <v>0.14340277777777777</v>
      </c>
      <c r="F27" s="93">
        <f t="shared" si="2"/>
        <v>2</v>
      </c>
      <c r="G27" s="94">
        <v>30</v>
      </c>
      <c r="H27" s="85">
        <v>5.5543981481481486E-2</v>
      </c>
      <c r="I27" s="56">
        <v>30</v>
      </c>
      <c r="J27" s="62">
        <v>8.7858796296296296E-2</v>
      </c>
      <c r="K27" s="56"/>
      <c r="L27" s="63"/>
    </row>
    <row r="28" spans="1:12" x14ac:dyDescent="0.3">
      <c r="A28" s="12" t="s">
        <v>48</v>
      </c>
      <c r="B28" s="3" t="s">
        <v>58</v>
      </c>
      <c r="C28" s="6">
        <v>2</v>
      </c>
      <c r="D28" s="6">
        <f t="shared" si="0"/>
        <v>58</v>
      </c>
      <c r="E28" s="30">
        <f t="shared" si="1"/>
        <v>0.15079861111111109</v>
      </c>
      <c r="F28" s="91">
        <f t="shared" si="2"/>
        <v>2</v>
      </c>
      <c r="G28" s="92">
        <v>29</v>
      </c>
      <c r="H28" s="21">
        <v>5.8611111111111114E-2</v>
      </c>
      <c r="I28" s="5">
        <v>29</v>
      </c>
      <c r="J28" s="22">
        <v>9.2187499999999992E-2</v>
      </c>
      <c r="K28" s="5"/>
      <c r="L28" s="31"/>
    </row>
    <row r="29" spans="1:12" x14ac:dyDescent="0.3">
      <c r="A29" s="12" t="s">
        <v>52</v>
      </c>
      <c r="B29" s="3" t="s">
        <v>58</v>
      </c>
      <c r="C29" s="6">
        <v>3</v>
      </c>
      <c r="D29" s="6">
        <f t="shared" si="0"/>
        <v>51</v>
      </c>
      <c r="E29" s="30">
        <f t="shared" si="1"/>
        <v>0.1789351851851852</v>
      </c>
      <c r="F29" s="91">
        <f t="shared" si="2"/>
        <v>2</v>
      </c>
      <c r="G29" s="92">
        <v>23</v>
      </c>
      <c r="H29" s="21">
        <v>8.6689814814814817E-2</v>
      </c>
      <c r="I29" s="5">
        <v>28</v>
      </c>
      <c r="J29" s="22">
        <v>9.224537037037038E-2</v>
      </c>
      <c r="K29" s="5"/>
      <c r="L29" s="31"/>
    </row>
    <row r="30" spans="1:12" x14ac:dyDescent="0.3">
      <c r="A30" s="12" t="s">
        <v>120</v>
      </c>
      <c r="B30" s="3" t="s">
        <v>58</v>
      </c>
      <c r="C30" s="6">
        <v>4</v>
      </c>
      <c r="D30" s="6">
        <f t="shared" si="0"/>
        <v>28</v>
      </c>
      <c r="E30" s="30">
        <f t="shared" si="1"/>
        <v>6.0439814814814814E-2</v>
      </c>
      <c r="F30" s="91">
        <f t="shared" si="2"/>
        <v>1</v>
      </c>
      <c r="G30" s="92">
        <v>28</v>
      </c>
      <c r="H30" s="21">
        <v>6.0439814814814814E-2</v>
      </c>
      <c r="I30" s="5"/>
      <c r="J30" s="22"/>
      <c r="K30" s="5"/>
      <c r="L30" s="7"/>
    </row>
    <row r="31" spans="1:12" x14ac:dyDescent="0.3">
      <c r="A31" s="12" t="s">
        <v>59</v>
      </c>
      <c r="B31" s="3" t="s">
        <v>58</v>
      </c>
      <c r="C31" s="6">
        <v>5</v>
      </c>
      <c r="D31" s="6">
        <f t="shared" si="0"/>
        <v>27</v>
      </c>
      <c r="E31" s="30">
        <f t="shared" si="1"/>
        <v>6.6249999999999989E-2</v>
      </c>
      <c r="F31" s="91">
        <f t="shared" si="2"/>
        <v>1</v>
      </c>
      <c r="G31" s="92">
        <v>27</v>
      </c>
      <c r="H31" s="21">
        <v>6.6249999999999989E-2</v>
      </c>
      <c r="I31" s="5"/>
      <c r="J31" s="22"/>
      <c r="K31" s="5"/>
      <c r="L31" s="31"/>
    </row>
    <row r="32" spans="1:12" x14ac:dyDescent="0.3">
      <c r="A32" s="12" t="s">
        <v>53</v>
      </c>
      <c r="B32" s="3" t="s">
        <v>58</v>
      </c>
      <c r="C32" s="6">
        <v>5</v>
      </c>
      <c r="D32" s="6">
        <f t="shared" si="0"/>
        <v>27</v>
      </c>
      <c r="E32" s="30">
        <f t="shared" si="1"/>
        <v>9.8472222222222225E-2</v>
      </c>
      <c r="F32" s="91">
        <f t="shared" si="2"/>
        <v>1</v>
      </c>
      <c r="G32" s="92"/>
      <c r="H32" s="21"/>
      <c r="I32" s="5">
        <v>27</v>
      </c>
      <c r="J32" s="22">
        <v>9.8472222222222225E-2</v>
      </c>
      <c r="K32" s="5"/>
      <c r="L32" s="7"/>
    </row>
    <row r="33" spans="1:12" x14ac:dyDescent="0.3">
      <c r="A33" s="12" t="s">
        <v>116</v>
      </c>
      <c r="B33" s="3" t="s">
        <v>58</v>
      </c>
      <c r="C33" s="6">
        <v>6</v>
      </c>
      <c r="D33" s="6">
        <f t="shared" si="0"/>
        <v>26</v>
      </c>
      <c r="E33" s="30">
        <f t="shared" si="1"/>
        <v>6.7546296296296285E-2</v>
      </c>
      <c r="F33" s="91">
        <f t="shared" si="2"/>
        <v>1</v>
      </c>
      <c r="G33" s="92">
        <v>26</v>
      </c>
      <c r="H33" s="21">
        <v>6.7546296296296285E-2</v>
      </c>
      <c r="I33" s="5"/>
      <c r="J33" s="5"/>
      <c r="K33" s="5"/>
      <c r="L33" s="7"/>
    </row>
    <row r="34" spans="1:12" x14ac:dyDescent="0.3">
      <c r="A34" s="12" t="s">
        <v>119</v>
      </c>
      <c r="B34" s="3" t="s">
        <v>58</v>
      </c>
      <c r="C34" s="6">
        <v>7</v>
      </c>
      <c r="D34" s="6">
        <f t="shared" si="0"/>
        <v>25</v>
      </c>
      <c r="E34" s="30">
        <f t="shared" si="1"/>
        <v>7.0902777777777773E-2</v>
      </c>
      <c r="F34" s="91">
        <f t="shared" si="2"/>
        <v>1</v>
      </c>
      <c r="G34" s="92">
        <v>25</v>
      </c>
      <c r="H34" s="21">
        <v>7.0902777777777773E-2</v>
      </c>
      <c r="I34" s="5"/>
      <c r="J34" s="22"/>
      <c r="K34" s="5"/>
      <c r="L34" s="7"/>
    </row>
    <row r="35" spans="1:12" x14ac:dyDescent="0.3">
      <c r="A35" s="12" t="s">
        <v>76</v>
      </c>
      <c r="B35" s="3" t="s">
        <v>58</v>
      </c>
      <c r="C35" s="6">
        <v>8</v>
      </c>
      <c r="D35" s="6">
        <f t="shared" si="0"/>
        <v>24</v>
      </c>
      <c r="E35" s="30">
        <f t="shared" si="1"/>
        <v>7.6678240740740741E-2</v>
      </c>
      <c r="F35" s="91">
        <f t="shared" si="2"/>
        <v>1</v>
      </c>
      <c r="G35" s="92">
        <v>24</v>
      </c>
      <c r="H35" s="21">
        <v>7.6678240740740741E-2</v>
      </c>
      <c r="I35" s="5"/>
      <c r="J35" s="22"/>
      <c r="K35" s="5"/>
      <c r="L35" s="7"/>
    </row>
    <row r="36" spans="1:12" x14ac:dyDescent="0.3">
      <c r="A36" s="12" t="s">
        <v>71</v>
      </c>
      <c r="B36" s="3" t="s">
        <v>58</v>
      </c>
      <c r="C36" s="6">
        <v>9</v>
      </c>
      <c r="D36" s="6">
        <f t="shared" ref="D36:D62" si="3">SUM(G36,I36,K36)</f>
        <v>22</v>
      </c>
      <c r="E36" s="30">
        <f t="shared" ref="E36:E62" si="4">SUM(H36,J36,L36)</f>
        <v>0.1396412037037037</v>
      </c>
      <c r="F36" s="91">
        <f t="shared" ref="F36:F62" si="5">COUNT(G36, I36, K36)</f>
        <v>1</v>
      </c>
      <c r="G36" s="92">
        <v>22</v>
      </c>
      <c r="H36" s="21">
        <v>0.1396412037037037</v>
      </c>
      <c r="I36" s="5"/>
      <c r="J36" s="22"/>
      <c r="K36" s="5"/>
      <c r="L36" s="31"/>
    </row>
    <row r="37" spans="1:12" x14ac:dyDescent="0.3">
      <c r="A37" s="54" t="s">
        <v>121</v>
      </c>
      <c r="B37" s="55" t="s">
        <v>5</v>
      </c>
      <c r="C37" s="59">
        <v>1</v>
      </c>
      <c r="D37" s="59">
        <f t="shared" si="3"/>
        <v>58</v>
      </c>
      <c r="E37" s="58">
        <f t="shared" si="4"/>
        <v>0.14824074074074073</v>
      </c>
      <c r="F37" s="93">
        <f t="shared" si="5"/>
        <v>2</v>
      </c>
      <c r="G37" s="94">
        <v>29</v>
      </c>
      <c r="H37" s="85">
        <v>5.5578703703703707E-2</v>
      </c>
      <c r="I37" s="56">
        <v>29</v>
      </c>
      <c r="J37" s="62">
        <v>9.2662037037037029E-2</v>
      </c>
      <c r="K37" s="56"/>
      <c r="L37" s="64"/>
    </row>
    <row r="38" spans="1:12" x14ac:dyDescent="0.3">
      <c r="A38" s="12" t="s">
        <v>50</v>
      </c>
      <c r="B38" s="3" t="s">
        <v>5</v>
      </c>
      <c r="C38" s="6">
        <v>2</v>
      </c>
      <c r="D38" s="6">
        <f t="shared" si="3"/>
        <v>58</v>
      </c>
      <c r="E38" s="30">
        <f t="shared" si="4"/>
        <v>0.15082175925925925</v>
      </c>
      <c r="F38" s="91">
        <f t="shared" si="5"/>
        <v>2</v>
      </c>
      <c r="G38" s="92">
        <v>28</v>
      </c>
      <c r="H38" s="21">
        <v>5.9699074074074071E-2</v>
      </c>
      <c r="I38" s="5">
        <v>30</v>
      </c>
      <c r="J38" s="22">
        <v>9.1122685185185182E-2</v>
      </c>
      <c r="K38" s="5"/>
      <c r="L38" s="31"/>
    </row>
    <row r="39" spans="1:12" x14ac:dyDescent="0.3">
      <c r="A39" s="12" t="s">
        <v>63</v>
      </c>
      <c r="B39" s="3" t="s">
        <v>5</v>
      </c>
      <c r="C39" s="6">
        <v>3</v>
      </c>
      <c r="D39" s="6">
        <f t="shared" si="3"/>
        <v>54</v>
      </c>
      <c r="E39" s="30">
        <f t="shared" si="4"/>
        <v>0.15785879629629629</v>
      </c>
      <c r="F39" s="91">
        <f t="shared" si="5"/>
        <v>2</v>
      </c>
      <c r="G39" s="92">
        <v>26</v>
      </c>
      <c r="H39" s="21">
        <v>6.3553240740740743E-2</v>
      </c>
      <c r="I39" s="5">
        <v>28</v>
      </c>
      <c r="J39" s="22">
        <v>9.4305555555555545E-2</v>
      </c>
      <c r="K39" s="5"/>
      <c r="L39" s="7"/>
    </row>
    <row r="40" spans="1:12" x14ac:dyDescent="0.3">
      <c r="A40" s="12" t="s">
        <v>97</v>
      </c>
      <c r="B40" s="3" t="s">
        <v>5</v>
      </c>
      <c r="C40" s="6">
        <v>4</v>
      </c>
      <c r="D40" s="6">
        <f t="shared" si="3"/>
        <v>52</v>
      </c>
      <c r="E40" s="30">
        <f t="shared" si="4"/>
        <v>0.16370370370370371</v>
      </c>
      <c r="F40" s="91">
        <f t="shared" si="5"/>
        <v>2</v>
      </c>
      <c r="G40" s="92">
        <v>25</v>
      </c>
      <c r="H40" s="21">
        <v>6.5324074074074076E-2</v>
      </c>
      <c r="I40" s="5">
        <v>27</v>
      </c>
      <c r="J40" s="22">
        <v>9.8379629629629636E-2</v>
      </c>
      <c r="K40" s="5"/>
      <c r="L40" s="7"/>
    </row>
    <row r="41" spans="1:12" x14ac:dyDescent="0.3">
      <c r="A41" s="12" t="s">
        <v>54</v>
      </c>
      <c r="B41" s="3" t="s">
        <v>5</v>
      </c>
      <c r="C41" s="6">
        <v>5</v>
      </c>
      <c r="D41" s="6">
        <f t="shared" si="3"/>
        <v>48</v>
      </c>
      <c r="E41" s="30">
        <f t="shared" si="4"/>
        <v>0.17935185185185187</v>
      </c>
      <c r="F41" s="91">
        <f t="shared" si="5"/>
        <v>2</v>
      </c>
      <c r="G41" s="92">
        <v>24</v>
      </c>
      <c r="H41" s="21">
        <v>6.9930555555555551E-2</v>
      </c>
      <c r="I41" s="5">
        <v>24</v>
      </c>
      <c r="J41" s="22">
        <v>0.10942129629629631</v>
      </c>
      <c r="K41" s="5"/>
      <c r="L41" s="31"/>
    </row>
    <row r="42" spans="1:12" x14ac:dyDescent="0.3">
      <c r="A42" s="12" t="s">
        <v>65</v>
      </c>
      <c r="B42" s="3" t="s">
        <v>5</v>
      </c>
      <c r="C42" s="6">
        <v>6</v>
      </c>
      <c r="D42" s="6">
        <f t="shared" si="3"/>
        <v>46</v>
      </c>
      <c r="E42" s="30">
        <f t="shared" si="4"/>
        <v>0.21099537037037036</v>
      </c>
      <c r="F42" s="91">
        <f t="shared" si="5"/>
        <v>2</v>
      </c>
      <c r="G42" s="92">
        <v>23</v>
      </c>
      <c r="H42" s="21">
        <v>7.2060185185185185E-2</v>
      </c>
      <c r="I42" s="5">
        <v>23</v>
      </c>
      <c r="J42" s="22">
        <v>0.13893518518518519</v>
      </c>
      <c r="K42" s="5"/>
      <c r="L42" s="31"/>
    </row>
    <row r="43" spans="1:12" x14ac:dyDescent="0.3">
      <c r="A43" s="12" t="s">
        <v>64</v>
      </c>
      <c r="B43" s="3" t="s">
        <v>5</v>
      </c>
      <c r="C43" s="6">
        <v>7</v>
      </c>
      <c r="D43" s="6">
        <f t="shared" si="3"/>
        <v>41</v>
      </c>
      <c r="E43" s="30">
        <f t="shared" si="4"/>
        <v>0.28023148148148147</v>
      </c>
      <c r="F43" s="91">
        <f t="shared" si="5"/>
        <v>2</v>
      </c>
      <c r="G43" s="92">
        <v>19</v>
      </c>
      <c r="H43" s="21">
        <v>0.11059027777777779</v>
      </c>
      <c r="I43" s="5">
        <v>22</v>
      </c>
      <c r="J43" s="22">
        <v>0.1696412037037037</v>
      </c>
      <c r="K43" s="5"/>
      <c r="L43" s="7"/>
    </row>
    <row r="44" spans="1:12" x14ac:dyDescent="0.3">
      <c r="A44" s="12" t="s">
        <v>115</v>
      </c>
      <c r="B44" s="3" t="s">
        <v>5</v>
      </c>
      <c r="C44" s="6">
        <v>8</v>
      </c>
      <c r="D44" s="6">
        <f t="shared" si="3"/>
        <v>30</v>
      </c>
      <c r="E44" s="30">
        <f t="shared" si="4"/>
        <v>5.1249999999999997E-2</v>
      </c>
      <c r="F44" s="91">
        <f t="shared" si="5"/>
        <v>1</v>
      </c>
      <c r="G44" s="92">
        <v>30</v>
      </c>
      <c r="H44" s="21">
        <v>5.1249999999999997E-2</v>
      </c>
      <c r="I44" s="5"/>
      <c r="J44" s="22"/>
      <c r="K44" s="5"/>
      <c r="L44" s="31"/>
    </row>
    <row r="45" spans="1:12" x14ac:dyDescent="0.3">
      <c r="A45" s="12" t="s">
        <v>62</v>
      </c>
      <c r="B45" s="3" t="s">
        <v>5</v>
      </c>
      <c r="C45" s="6">
        <v>10</v>
      </c>
      <c r="D45" s="6">
        <f t="shared" si="3"/>
        <v>27</v>
      </c>
      <c r="E45" s="30">
        <f t="shared" si="4"/>
        <v>6.3101851851851853E-2</v>
      </c>
      <c r="F45" s="91">
        <f t="shared" si="5"/>
        <v>1</v>
      </c>
      <c r="G45" s="92">
        <v>27</v>
      </c>
      <c r="H45" s="21">
        <v>6.3101851851851853E-2</v>
      </c>
      <c r="I45" s="5"/>
      <c r="J45" s="22"/>
      <c r="K45" s="5"/>
      <c r="L45" s="31"/>
    </row>
    <row r="46" spans="1:12" x14ac:dyDescent="0.3">
      <c r="A46" s="12" t="s">
        <v>55</v>
      </c>
      <c r="B46" s="3" t="s">
        <v>5</v>
      </c>
      <c r="C46" s="6">
        <v>11</v>
      </c>
      <c r="D46" s="6">
        <f t="shared" si="3"/>
        <v>26</v>
      </c>
      <c r="E46" s="30">
        <f t="shared" si="4"/>
        <v>9.8518518518518519E-2</v>
      </c>
      <c r="F46" s="91">
        <f t="shared" si="5"/>
        <v>1</v>
      </c>
      <c r="G46" s="92"/>
      <c r="H46" s="21"/>
      <c r="I46" s="5">
        <v>26</v>
      </c>
      <c r="J46" s="22">
        <v>9.8518518518518519E-2</v>
      </c>
      <c r="K46" s="5"/>
      <c r="L46" s="7"/>
    </row>
    <row r="47" spans="1:12" x14ac:dyDescent="0.3">
      <c r="A47" s="12" t="s">
        <v>132</v>
      </c>
      <c r="B47" s="3" t="s">
        <v>5</v>
      </c>
      <c r="C47" s="6">
        <v>12</v>
      </c>
      <c r="D47" s="6">
        <f t="shared" si="3"/>
        <v>25</v>
      </c>
      <c r="E47" s="30">
        <f t="shared" si="4"/>
        <v>9.8773148148148152E-2</v>
      </c>
      <c r="F47" s="91">
        <f t="shared" si="5"/>
        <v>1</v>
      </c>
      <c r="G47" s="92"/>
      <c r="H47" s="21"/>
      <c r="I47" s="5">
        <v>25</v>
      </c>
      <c r="J47" s="22">
        <v>9.8773148148148152E-2</v>
      </c>
      <c r="K47" s="5"/>
      <c r="L47" s="7"/>
    </row>
    <row r="48" spans="1:12" x14ac:dyDescent="0.3">
      <c r="A48" s="12" t="s">
        <v>60</v>
      </c>
      <c r="B48" s="3" t="s">
        <v>5</v>
      </c>
      <c r="C48" s="6">
        <v>13</v>
      </c>
      <c r="D48" s="6">
        <f t="shared" si="3"/>
        <v>22</v>
      </c>
      <c r="E48" s="30">
        <f t="shared" si="4"/>
        <v>7.3171296296296304E-2</v>
      </c>
      <c r="F48" s="91">
        <f t="shared" si="5"/>
        <v>1</v>
      </c>
      <c r="G48" s="92">
        <v>22</v>
      </c>
      <c r="H48" s="21">
        <v>7.3171296296296304E-2</v>
      </c>
      <c r="I48" s="5"/>
      <c r="J48" s="22"/>
      <c r="K48" s="5"/>
      <c r="L48" s="31"/>
    </row>
    <row r="49" spans="1:12" x14ac:dyDescent="0.3">
      <c r="A49" s="12" t="s">
        <v>90</v>
      </c>
      <c r="B49" s="3" t="s">
        <v>5</v>
      </c>
      <c r="C49" s="6">
        <v>14</v>
      </c>
      <c r="D49" s="6">
        <f t="shared" si="3"/>
        <v>21</v>
      </c>
      <c r="E49" s="30">
        <f t="shared" si="4"/>
        <v>8.6238425925925913E-2</v>
      </c>
      <c r="F49" s="91">
        <f t="shared" si="5"/>
        <v>1</v>
      </c>
      <c r="G49" s="92">
        <v>21</v>
      </c>
      <c r="H49" s="21">
        <v>8.6238425925925913E-2</v>
      </c>
      <c r="I49" s="5"/>
      <c r="J49" s="22"/>
      <c r="K49" s="5"/>
      <c r="L49" s="7"/>
    </row>
    <row r="50" spans="1:12" x14ac:dyDescent="0.3">
      <c r="A50" s="12" t="s">
        <v>112</v>
      </c>
      <c r="B50" s="3" t="s">
        <v>5</v>
      </c>
      <c r="C50" s="6">
        <v>15</v>
      </c>
      <c r="D50" s="6">
        <f t="shared" si="3"/>
        <v>20</v>
      </c>
      <c r="E50" s="30">
        <f t="shared" si="4"/>
        <v>9.1874999999999998E-2</v>
      </c>
      <c r="F50" s="91">
        <f t="shared" si="5"/>
        <v>1</v>
      </c>
      <c r="G50" s="92">
        <v>20</v>
      </c>
      <c r="H50" s="21">
        <v>9.1874999999999998E-2</v>
      </c>
      <c r="I50" s="5"/>
      <c r="J50" s="22"/>
      <c r="K50" s="5"/>
      <c r="L50" s="31"/>
    </row>
    <row r="51" spans="1:12" x14ac:dyDescent="0.3">
      <c r="A51" s="12" t="s">
        <v>124</v>
      </c>
      <c r="B51" s="3" t="s">
        <v>5</v>
      </c>
      <c r="C51" s="6">
        <v>15</v>
      </c>
      <c r="D51" s="6">
        <f t="shared" si="3"/>
        <v>20</v>
      </c>
      <c r="E51" s="30">
        <f t="shared" si="4"/>
        <v>9.1874999999999998E-2</v>
      </c>
      <c r="F51" s="91">
        <f t="shared" si="5"/>
        <v>1</v>
      </c>
      <c r="G51" s="92">
        <v>20</v>
      </c>
      <c r="H51" s="21">
        <v>9.1874999999999998E-2</v>
      </c>
      <c r="I51" s="5"/>
      <c r="J51" s="22"/>
      <c r="K51" s="5"/>
      <c r="L51" s="31"/>
    </row>
    <row r="52" spans="1:12" x14ac:dyDescent="0.3">
      <c r="A52" s="54" t="s">
        <v>88</v>
      </c>
      <c r="B52" s="55" t="s">
        <v>0</v>
      </c>
      <c r="C52" s="59">
        <v>1</v>
      </c>
      <c r="D52" s="59">
        <f t="shared" si="3"/>
        <v>58</v>
      </c>
      <c r="E52" s="58">
        <f t="shared" si="4"/>
        <v>0.22512731481481479</v>
      </c>
      <c r="F52" s="93">
        <f t="shared" si="5"/>
        <v>2</v>
      </c>
      <c r="G52" s="94">
        <v>29</v>
      </c>
      <c r="H52" s="85">
        <v>7.4687500000000004E-2</v>
      </c>
      <c r="I52" s="56">
        <v>29</v>
      </c>
      <c r="J52" s="62">
        <v>0.1504398148148148</v>
      </c>
      <c r="K52" s="56"/>
      <c r="L52" s="63"/>
    </row>
    <row r="53" spans="1:12" x14ac:dyDescent="0.3">
      <c r="A53" s="12" t="s">
        <v>75</v>
      </c>
      <c r="B53" s="3" t="s">
        <v>0</v>
      </c>
      <c r="C53" s="6">
        <v>2</v>
      </c>
      <c r="D53" s="6">
        <f t="shared" si="3"/>
        <v>57</v>
      </c>
      <c r="E53" s="30">
        <f t="shared" si="4"/>
        <v>0.22858796296296297</v>
      </c>
      <c r="F53" s="91">
        <f t="shared" si="5"/>
        <v>2</v>
      </c>
      <c r="G53" s="92">
        <v>27</v>
      </c>
      <c r="H53" s="21">
        <v>9.0555555555555556E-2</v>
      </c>
      <c r="I53" s="5">
        <v>30</v>
      </c>
      <c r="J53" s="22">
        <v>0.13803240740740741</v>
      </c>
      <c r="K53" s="5"/>
      <c r="L53" s="31"/>
    </row>
    <row r="54" spans="1:12" x14ac:dyDescent="0.3">
      <c r="A54" s="12" t="s">
        <v>108</v>
      </c>
      <c r="B54" s="3" t="s">
        <v>0</v>
      </c>
      <c r="C54" s="6">
        <v>3</v>
      </c>
      <c r="D54" s="6">
        <f t="shared" si="3"/>
        <v>30</v>
      </c>
      <c r="E54" s="30">
        <f t="shared" si="4"/>
        <v>6.0451388888888895E-2</v>
      </c>
      <c r="F54" s="91">
        <f t="shared" si="5"/>
        <v>1</v>
      </c>
      <c r="G54" s="92">
        <v>30</v>
      </c>
      <c r="H54" s="21">
        <v>6.0451388888888895E-2</v>
      </c>
      <c r="I54" s="5"/>
      <c r="J54" s="22"/>
      <c r="K54" s="5"/>
      <c r="L54" s="31"/>
    </row>
    <row r="55" spans="1:12" x14ac:dyDescent="0.3">
      <c r="A55" s="12" t="s">
        <v>113</v>
      </c>
      <c r="B55" s="3" t="s">
        <v>0</v>
      </c>
      <c r="C55" s="6">
        <v>4</v>
      </c>
      <c r="D55" s="6">
        <f t="shared" si="3"/>
        <v>28</v>
      </c>
      <c r="E55" s="30">
        <f t="shared" si="4"/>
        <v>8.2800925925925931E-2</v>
      </c>
      <c r="F55" s="91">
        <f t="shared" si="5"/>
        <v>1</v>
      </c>
      <c r="G55" s="92">
        <v>28</v>
      </c>
      <c r="H55" s="21">
        <v>8.2800925925925931E-2</v>
      </c>
      <c r="I55" s="5"/>
      <c r="J55" s="22"/>
      <c r="K55" s="5"/>
      <c r="L55" s="7"/>
    </row>
    <row r="56" spans="1:12" x14ac:dyDescent="0.3">
      <c r="A56" s="12" t="s">
        <v>111</v>
      </c>
      <c r="B56" s="3" t="s">
        <v>0</v>
      </c>
      <c r="C56" s="6">
        <v>5</v>
      </c>
      <c r="D56" s="6">
        <f t="shared" si="3"/>
        <v>26</v>
      </c>
      <c r="E56" s="30">
        <f t="shared" si="4"/>
        <v>9.3761574074074081E-2</v>
      </c>
      <c r="F56" s="91">
        <f t="shared" si="5"/>
        <v>1</v>
      </c>
      <c r="G56" s="92">
        <v>26</v>
      </c>
      <c r="H56" s="21">
        <v>9.3761574074074081E-2</v>
      </c>
      <c r="I56" s="5"/>
      <c r="J56" s="22"/>
      <c r="K56" s="5"/>
      <c r="L56" s="31"/>
    </row>
    <row r="57" spans="1:12" x14ac:dyDescent="0.3">
      <c r="A57" s="12" t="s">
        <v>98</v>
      </c>
      <c r="B57" s="3" t="s">
        <v>0</v>
      </c>
      <c r="C57" s="6">
        <v>6</v>
      </c>
      <c r="D57" s="6">
        <f t="shared" si="3"/>
        <v>25</v>
      </c>
      <c r="E57" s="30">
        <f t="shared" si="4"/>
        <v>0.15557870370370372</v>
      </c>
      <c r="F57" s="91">
        <f t="shared" si="5"/>
        <v>1</v>
      </c>
      <c r="G57" s="92">
        <v>25</v>
      </c>
      <c r="H57" s="21">
        <v>0.15557870370370372</v>
      </c>
      <c r="I57" s="5"/>
      <c r="J57" s="22"/>
      <c r="K57" s="5"/>
      <c r="L57" s="31"/>
    </row>
    <row r="58" spans="1:12" x14ac:dyDescent="0.3">
      <c r="A58" s="54" t="s">
        <v>43</v>
      </c>
      <c r="B58" s="55" t="s">
        <v>6</v>
      </c>
      <c r="C58" s="59">
        <v>1</v>
      </c>
      <c r="D58" s="59">
        <f t="shared" si="3"/>
        <v>60</v>
      </c>
      <c r="E58" s="58">
        <f t="shared" si="4"/>
        <v>0.20041666666666669</v>
      </c>
      <c r="F58" s="93">
        <f t="shared" si="5"/>
        <v>2</v>
      </c>
      <c r="G58" s="94">
        <v>30</v>
      </c>
      <c r="H58" s="85">
        <v>6.880787037037038E-2</v>
      </c>
      <c r="I58" s="56">
        <v>30</v>
      </c>
      <c r="J58" s="62">
        <v>0.13160879629629629</v>
      </c>
      <c r="K58" s="56"/>
      <c r="L58" s="63"/>
    </row>
    <row r="59" spans="1:12" x14ac:dyDescent="0.3">
      <c r="A59" s="12" t="s">
        <v>85</v>
      </c>
      <c r="B59" s="3" t="s">
        <v>6</v>
      </c>
      <c r="C59" s="6">
        <v>2</v>
      </c>
      <c r="D59" s="6">
        <f t="shared" si="3"/>
        <v>57</v>
      </c>
      <c r="E59" s="30">
        <f t="shared" si="4"/>
        <v>0.2338425925925926</v>
      </c>
      <c r="F59" s="91">
        <f t="shared" si="5"/>
        <v>2</v>
      </c>
      <c r="G59" s="92">
        <v>29</v>
      </c>
      <c r="H59" s="21">
        <v>8.2939814814814813E-2</v>
      </c>
      <c r="I59" s="5">
        <v>28</v>
      </c>
      <c r="J59" s="22">
        <v>0.15090277777777777</v>
      </c>
      <c r="K59" s="5"/>
      <c r="L59" s="7"/>
    </row>
    <row r="60" spans="1:12" x14ac:dyDescent="0.3">
      <c r="A60" s="12" t="s">
        <v>81</v>
      </c>
      <c r="B60" s="3" t="s">
        <v>6</v>
      </c>
      <c r="C60" s="6">
        <v>3</v>
      </c>
      <c r="D60" s="6">
        <f t="shared" si="3"/>
        <v>57</v>
      </c>
      <c r="E60" s="30">
        <f t="shared" si="4"/>
        <v>0.23922453703703703</v>
      </c>
      <c r="F60" s="91">
        <f t="shared" si="5"/>
        <v>2</v>
      </c>
      <c r="G60" s="95">
        <v>28</v>
      </c>
      <c r="H60" s="21">
        <v>9.0555555555555556E-2</v>
      </c>
      <c r="I60" s="5">
        <v>29</v>
      </c>
      <c r="J60" s="22">
        <v>0.14866898148148147</v>
      </c>
      <c r="K60" s="5"/>
      <c r="L60" s="90"/>
    </row>
    <row r="61" spans="1:12" x14ac:dyDescent="0.3">
      <c r="A61" s="124" t="s">
        <v>83</v>
      </c>
      <c r="B61" s="125" t="s">
        <v>7</v>
      </c>
      <c r="C61" s="126">
        <v>1</v>
      </c>
      <c r="D61" s="59">
        <f t="shared" si="3"/>
        <v>60</v>
      </c>
      <c r="E61" s="58">
        <f t="shared" si="4"/>
        <v>0.23108796296296297</v>
      </c>
      <c r="F61" s="93">
        <f t="shared" si="5"/>
        <v>2</v>
      </c>
      <c r="G61" s="135">
        <v>30</v>
      </c>
      <c r="H61" s="127">
        <v>7.7037037037037029E-2</v>
      </c>
      <c r="I61" s="128">
        <v>30</v>
      </c>
      <c r="J61" s="129">
        <v>0.15405092592592592</v>
      </c>
      <c r="K61" s="128"/>
      <c r="L61" s="130"/>
    </row>
    <row r="62" spans="1:12" ht="15.75" thickBot="1" x14ac:dyDescent="0.35">
      <c r="A62" s="13" t="s">
        <v>103</v>
      </c>
      <c r="B62" s="4" t="s">
        <v>7</v>
      </c>
      <c r="C62" s="9">
        <v>2</v>
      </c>
      <c r="D62" s="9">
        <f t="shared" si="3"/>
        <v>29</v>
      </c>
      <c r="E62" s="131">
        <f t="shared" si="4"/>
        <v>0.15072916666666666</v>
      </c>
      <c r="F62" s="132">
        <f t="shared" si="5"/>
        <v>1</v>
      </c>
      <c r="G62" s="134"/>
      <c r="H62" s="133"/>
      <c r="I62" s="8">
        <v>29</v>
      </c>
      <c r="J62" s="29">
        <v>0.15072916666666666</v>
      </c>
      <c r="K62" s="8"/>
      <c r="L62" s="136"/>
    </row>
  </sheetData>
  <autoFilter ref="A3:L62" xr:uid="{5A679933-B72E-422A-8E6C-7978AEEC46C1}">
    <sortState xmlns:xlrd2="http://schemas.microsoft.com/office/spreadsheetml/2017/richdata2" ref="A4:L62">
      <sortCondition ref="B3:B62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honeticPr fontId="2" type="noConversion"/>
  <pageMargins left="0.7" right="0.7" top="0.75" bottom="0.75" header="0.3" footer="0.3"/>
  <pageSetup paperSize="9" scale="7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5AF8-F059-4181-BDCA-9F173D227965}">
  <dimension ref="A1:G16"/>
  <sheetViews>
    <sheetView zoomScale="120" zoomScaleNormal="120" workbookViewId="0">
      <selection activeCell="J13" sqref="J13"/>
    </sheetView>
  </sheetViews>
  <sheetFormatPr defaultRowHeight="15.05" x14ac:dyDescent="0.3"/>
  <cols>
    <col min="1" max="1" width="12.109375" customWidth="1"/>
    <col min="2" max="2" width="13.21875" customWidth="1"/>
    <col min="3" max="3" width="14.44140625" customWidth="1"/>
    <col min="4" max="4" width="11.5546875" customWidth="1"/>
    <col min="5" max="5" width="14" customWidth="1"/>
    <col min="6" max="6" width="9.6640625" style="2" bestFit="1" customWidth="1"/>
  </cols>
  <sheetData>
    <row r="1" spans="1:7" ht="15.75" thickBot="1" x14ac:dyDescent="0.35">
      <c r="A1" s="24" t="s">
        <v>3</v>
      </c>
      <c r="B1" s="25" t="s">
        <v>24</v>
      </c>
      <c r="C1" s="142" t="s">
        <v>21</v>
      </c>
      <c r="D1" s="25" t="s">
        <v>22</v>
      </c>
      <c r="E1" s="139" t="s">
        <v>23</v>
      </c>
      <c r="F1" s="33" t="s">
        <v>25</v>
      </c>
    </row>
    <row r="2" spans="1:7" x14ac:dyDescent="0.3">
      <c r="A2" s="26" t="s">
        <v>72</v>
      </c>
      <c r="B2" s="32" t="s">
        <v>73</v>
      </c>
      <c r="C2" s="140" t="s">
        <v>127</v>
      </c>
      <c r="D2" s="107" t="s">
        <v>127</v>
      </c>
      <c r="E2" s="140" t="s">
        <v>127</v>
      </c>
      <c r="F2" s="49">
        <v>1</v>
      </c>
    </row>
    <row r="3" spans="1:7" x14ac:dyDescent="0.3">
      <c r="A3" s="27" t="s">
        <v>8</v>
      </c>
      <c r="B3" s="12" t="s">
        <v>79</v>
      </c>
      <c r="C3" s="55" t="s">
        <v>79</v>
      </c>
      <c r="D3" s="3" t="s">
        <v>46</v>
      </c>
      <c r="E3" s="55" t="s">
        <v>79</v>
      </c>
      <c r="F3" s="50">
        <v>2</v>
      </c>
    </row>
    <row r="4" spans="1:7" x14ac:dyDescent="0.3">
      <c r="A4" s="27" t="s">
        <v>9</v>
      </c>
      <c r="B4" s="12" t="s">
        <v>66</v>
      </c>
      <c r="C4" s="55" t="s">
        <v>66</v>
      </c>
      <c r="D4" s="3" t="s">
        <v>66</v>
      </c>
      <c r="E4" s="55" t="s">
        <v>110</v>
      </c>
      <c r="F4" s="50">
        <v>1</v>
      </c>
    </row>
    <row r="5" spans="1:7" x14ac:dyDescent="0.3">
      <c r="A5" s="27" t="s">
        <v>10</v>
      </c>
      <c r="B5" s="12" t="s">
        <v>94</v>
      </c>
      <c r="C5" s="55" t="s">
        <v>87</v>
      </c>
      <c r="D5" s="3" t="s">
        <v>94</v>
      </c>
      <c r="E5" s="55" t="s">
        <v>94</v>
      </c>
      <c r="F5" s="50">
        <v>2</v>
      </c>
    </row>
    <row r="6" spans="1:7" x14ac:dyDescent="0.3">
      <c r="A6" s="27" t="s">
        <v>11</v>
      </c>
      <c r="B6" s="12" t="s">
        <v>92</v>
      </c>
      <c r="C6" s="55" t="s">
        <v>92</v>
      </c>
      <c r="D6" s="3" t="s">
        <v>92</v>
      </c>
      <c r="E6" s="55" t="s">
        <v>92</v>
      </c>
      <c r="F6" s="50">
        <v>1</v>
      </c>
    </row>
    <row r="7" spans="1:7" x14ac:dyDescent="0.3">
      <c r="A7" s="27" t="s">
        <v>57</v>
      </c>
      <c r="B7" s="12" t="s">
        <v>47</v>
      </c>
      <c r="C7" s="141" t="s">
        <v>127</v>
      </c>
      <c r="D7" s="108" t="s">
        <v>127</v>
      </c>
      <c r="E7" s="141" t="s">
        <v>127</v>
      </c>
      <c r="F7" s="50">
        <v>1</v>
      </c>
    </row>
    <row r="8" spans="1:7" x14ac:dyDescent="0.3">
      <c r="A8" s="27" t="s">
        <v>58</v>
      </c>
      <c r="B8" s="12" t="s">
        <v>51</v>
      </c>
      <c r="C8" s="55" t="s">
        <v>51</v>
      </c>
      <c r="D8" s="3" t="s">
        <v>51</v>
      </c>
      <c r="E8" s="55" t="s">
        <v>51</v>
      </c>
      <c r="F8" s="50">
        <v>1</v>
      </c>
    </row>
    <row r="9" spans="1:7" x14ac:dyDescent="0.3">
      <c r="A9" s="27" t="s">
        <v>5</v>
      </c>
      <c r="B9" s="12" t="s">
        <v>50</v>
      </c>
      <c r="C9" s="55" t="s">
        <v>54</v>
      </c>
      <c r="D9" s="3" t="s">
        <v>121</v>
      </c>
      <c r="E9" s="55" t="s">
        <v>54</v>
      </c>
      <c r="F9" s="50">
        <v>3</v>
      </c>
    </row>
    <row r="10" spans="1:7" x14ac:dyDescent="0.3">
      <c r="A10" s="27" t="s">
        <v>0</v>
      </c>
      <c r="B10" s="12" t="s">
        <v>88</v>
      </c>
      <c r="C10" s="55" t="s">
        <v>69</v>
      </c>
      <c r="D10" s="3" t="s">
        <v>88</v>
      </c>
      <c r="E10" s="55" t="s">
        <v>108</v>
      </c>
      <c r="F10" s="50">
        <v>3</v>
      </c>
    </row>
    <row r="11" spans="1:7" x14ac:dyDescent="0.3">
      <c r="A11" s="27" t="s">
        <v>6</v>
      </c>
      <c r="B11" s="12" t="s">
        <v>122</v>
      </c>
      <c r="C11" s="55" t="s">
        <v>43</v>
      </c>
      <c r="D11" s="3" t="s">
        <v>43</v>
      </c>
      <c r="E11" s="55" t="s">
        <v>134</v>
      </c>
      <c r="F11" s="50">
        <v>2</v>
      </c>
    </row>
    <row r="12" spans="1:7" ht="15.75" thickBot="1" x14ac:dyDescent="0.35">
      <c r="A12" s="28" t="s">
        <v>7</v>
      </c>
      <c r="B12" s="13" t="s">
        <v>83</v>
      </c>
      <c r="C12" s="97" t="s">
        <v>83</v>
      </c>
      <c r="D12" s="4" t="s">
        <v>83</v>
      </c>
      <c r="E12" s="97" t="s">
        <v>83</v>
      </c>
      <c r="F12" s="51">
        <v>1</v>
      </c>
    </row>
    <row r="13" spans="1:7" ht="15.75" thickBot="1" x14ac:dyDescent="0.35">
      <c r="B13" s="2"/>
      <c r="C13" s="2"/>
      <c r="D13" s="2"/>
      <c r="E13" s="2"/>
      <c r="F13" s="2">
        <f>SUM(F2:F12)</f>
        <v>18</v>
      </c>
      <c r="G13" s="2"/>
    </row>
    <row r="14" spans="1:7" x14ac:dyDescent="0.3">
      <c r="B14" s="196" t="s">
        <v>129</v>
      </c>
      <c r="C14" s="197"/>
      <c r="D14" s="198"/>
      <c r="E14" s="109" t="s">
        <v>51</v>
      </c>
    </row>
    <row r="15" spans="1:7" x14ac:dyDescent="0.3">
      <c r="B15" s="193" t="s">
        <v>130</v>
      </c>
      <c r="C15" s="194"/>
      <c r="D15" s="195"/>
      <c r="E15" s="110" t="s">
        <v>110</v>
      </c>
    </row>
    <row r="16" spans="1:7" ht="15.75" thickBot="1" x14ac:dyDescent="0.35">
      <c r="B16" s="190" t="s">
        <v>128</v>
      </c>
      <c r="C16" s="191"/>
      <c r="D16" s="191"/>
      <c r="E16" s="192"/>
    </row>
  </sheetData>
  <autoFilter ref="A1:F1" xr:uid="{36611871-BAD0-452D-8A8D-1CE267B3A378}"/>
  <mergeCells count="3">
    <mergeCell ref="B16:E16"/>
    <mergeCell ref="B15:D15"/>
    <mergeCell ref="B14:D14"/>
  </mergeCells>
  <pageMargins left="0.70866141732283472" right="0.70866141732283472" top="0.74803149606299213" bottom="0.74803149606299213" header="0.31496062992125984" footer="0.31496062992125984"/>
  <pageSetup paperSize="9" scale="1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GDH Champs Overall</vt:lpstr>
      <vt:lpstr>2023 GDH Champs Road</vt:lpstr>
      <vt:lpstr>2023 GDH Champs Trail</vt:lpstr>
      <vt:lpstr>2023 GDH Champs Fell</vt:lpstr>
      <vt:lpstr>Leader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Crutchley, Ian</cp:lastModifiedBy>
  <cp:lastPrinted>2023-09-07T08:05:14Z</cp:lastPrinted>
  <dcterms:created xsi:type="dcterms:W3CDTF">2021-02-22T20:55:53Z</dcterms:created>
  <dcterms:modified xsi:type="dcterms:W3CDTF">2023-11-08T14:02:29Z</dcterms:modified>
</cp:coreProperties>
</file>