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specincemea-my.sharepoint.com/personal/ian_crutchley_innospecinc_com/Documents/Documents/Personal/GDH Reports/GDH Virtual Champs 2024/"/>
    </mc:Choice>
  </mc:AlternateContent>
  <xr:revisionPtr revIDLastSave="472" documentId="8_{D54B3FEE-64CB-4328-B778-9961A4719776}" xr6:coauthVersionLast="47" xr6:coauthVersionMax="47" xr10:uidLastSave="{2FCD6B10-9F2F-45FA-A65C-1D998E1BD93A}"/>
  <bookViews>
    <workbookView xWindow="-110" yWindow="-110" windowWidth="19420" windowHeight="10420" tabRatio="778" xr2:uid="{221B70D8-F45B-477E-978D-3246FAA7CE8D}"/>
    <workbookView xWindow="-110" yWindow="-110" windowWidth="19420" windowHeight="10420" firstSheet="1" activeTab="4" xr2:uid="{D7950E12-1166-4BC3-9A62-0E548A7D4C6F}"/>
  </bookViews>
  <sheets>
    <sheet name="2023 GDH Champs Overall" sheetId="1" r:id="rId1"/>
    <sheet name="2023 GDH Champs Road" sheetId="5" r:id="rId2"/>
    <sheet name="2023 GDH Champs Trail" sheetId="3" r:id="rId3"/>
    <sheet name="2023 GDH Champs Fell" sheetId="4" r:id="rId4"/>
    <sheet name="Leader Table" sheetId="6" r:id="rId5"/>
  </sheets>
  <definedNames>
    <definedName name="_xlnm._FilterDatabase" localSheetId="3" hidden="1">'2023 GDH Champs Fell'!$A$3:$L$65</definedName>
    <definedName name="_xlnm._FilterDatabase" localSheetId="0" hidden="1">'2023 GDH Champs Overall'!$A$3:$AE$77</definedName>
    <definedName name="_xlnm._FilterDatabase" localSheetId="1" hidden="1">'2023 GDH Champs Road'!$A$3:$L$62</definedName>
    <definedName name="_xlnm._FilterDatabase" localSheetId="2" hidden="1">'2023 GDH Champs Trail'!$A$3:$L$68</definedName>
    <definedName name="_xlnm._FilterDatabase" localSheetId="4" hidden="1">'Leader Table'!$A$1:$F$1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D33" i="3"/>
  <c r="E33" i="3"/>
  <c r="F33" i="3"/>
  <c r="D61" i="3"/>
  <c r="E61" i="3"/>
  <c r="F61" i="3"/>
  <c r="D68" i="3"/>
  <c r="E68" i="3"/>
  <c r="F68" i="3"/>
  <c r="D39" i="3"/>
  <c r="E39" i="3"/>
  <c r="F39" i="3"/>
  <c r="D56" i="3"/>
  <c r="E56" i="3"/>
  <c r="F56" i="3"/>
  <c r="D52" i="3"/>
  <c r="E52" i="3"/>
  <c r="F52" i="3"/>
  <c r="D22" i="3"/>
  <c r="E22" i="3"/>
  <c r="F22" i="3"/>
  <c r="D35" i="3"/>
  <c r="E35" i="3"/>
  <c r="F35" i="3"/>
  <c r="D37" i="3"/>
  <c r="E37" i="3"/>
  <c r="F37" i="3"/>
  <c r="D55" i="3"/>
  <c r="E55" i="3"/>
  <c r="F55" i="3"/>
  <c r="D36" i="3"/>
  <c r="E36" i="3"/>
  <c r="F36" i="3"/>
  <c r="D67" i="3"/>
  <c r="E67" i="3"/>
  <c r="F67" i="3"/>
  <c r="D25" i="3"/>
  <c r="E25" i="3"/>
  <c r="F25" i="3"/>
  <c r="D21" i="3"/>
  <c r="E21" i="3"/>
  <c r="F21" i="3"/>
  <c r="D20" i="3"/>
  <c r="E20" i="3"/>
  <c r="F20" i="3"/>
  <c r="D18" i="3"/>
  <c r="E18" i="3"/>
  <c r="F18" i="3"/>
  <c r="D19" i="3"/>
  <c r="E19" i="3"/>
  <c r="F19" i="3"/>
  <c r="D38" i="3"/>
  <c r="E38" i="3"/>
  <c r="F38" i="3"/>
  <c r="D54" i="3"/>
  <c r="E54" i="3"/>
  <c r="F54" i="3"/>
  <c r="M77" i="1"/>
  <c r="D64" i="1"/>
  <c r="E64" i="1"/>
  <c r="F64" i="1"/>
  <c r="G64" i="1"/>
  <c r="D42" i="1"/>
  <c r="E42" i="1"/>
  <c r="F42" i="1"/>
  <c r="G42" i="1"/>
  <c r="D41" i="1"/>
  <c r="E41" i="1"/>
  <c r="F41" i="1"/>
  <c r="G41" i="1"/>
  <c r="D65" i="1"/>
  <c r="E65" i="1"/>
  <c r="F65" i="1"/>
  <c r="G65" i="1"/>
  <c r="D26" i="1"/>
  <c r="E26" i="1"/>
  <c r="F26" i="1"/>
  <c r="G26" i="1"/>
  <c r="K77" i="1"/>
  <c r="D62" i="1"/>
  <c r="E62" i="1"/>
  <c r="F62" i="1"/>
  <c r="G62" i="1"/>
  <c r="D73" i="1"/>
  <c r="E73" i="1"/>
  <c r="F73" i="1"/>
  <c r="G73" i="1"/>
  <c r="D25" i="1"/>
  <c r="E25" i="1"/>
  <c r="F25" i="1"/>
  <c r="G25" i="1"/>
  <c r="D38" i="1"/>
  <c r="E38" i="1"/>
  <c r="F38" i="1"/>
  <c r="G38" i="1"/>
  <c r="D59" i="1"/>
  <c r="E59" i="1"/>
  <c r="F59" i="1"/>
  <c r="G59" i="1"/>
  <c r="D43" i="1"/>
  <c r="E43" i="1"/>
  <c r="F43" i="1"/>
  <c r="G43" i="1"/>
  <c r="D34" i="1"/>
  <c r="E34" i="1"/>
  <c r="F34" i="1"/>
  <c r="G34" i="1"/>
  <c r="D4" i="1"/>
  <c r="F4" i="1"/>
  <c r="G4" i="1"/>
  <c r="E4" i="1"/>
  <c r="D76" i="1"/>
  <c r="E76" i="1"/>
  <c r="F76" i="1"/>
  <c r="G76" i="1"/>
  <c r="D63" i="5"/>
  <c r="E63" i="5"/>
  <c r="F63" i="5"/>
  <c r="I77" i="1"/>
  <c r="F75" i="1"/>
  <c r="G75" i="1"/>
  <c r="D75" i="1"/>
  <c r="E75" i="1"/>
  <c r="F57" i="1"/>
  <c r="G57" i="1"/>
  <c r="D57" i="1"/>
  <c r="E57" i="1"/>
  <c r="F56" i="1"/>
  <c r="G56" i="1"/>
  <c r="D56" i="1"/>
  <c r="E56" i="1"/>
  <c r="F6" i="1"/>
  <c r="G6" i="1"/>
  <c r="D6" i="1"/>
  <c r="E6" i="1"/>
  <c r="E13" i="1"/>
  <c r="D4" i="4"/>
  <c r="E4" i="4"/>
  <c r="F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AE77" i="1" l="1"/>
  <c r="AC77" i="1"/>
  <c r="AA77" i="1"/>
  <c r="Y77" i="1"/>
  <c r="W77" i="1"/>
  <c r="Q77" i="1" l="1"/>
  <c r="S77" i="1"/>
  <c r="O77" i="1"/>
  <c r="F13" i="6" l="1"/>
  <c r="G46" i="1"/>
  <c r="D46" i="1"/>
  <c r="D11" i="1"/>
  <c r="G13" i="1"/>
  <c r="G11" i="1"/>
  <c r="G48" i="1"/>
  <c r="G45" i="1"/>
  <c r="G40" i="1"/>
  <c r="E58" i="1" l="1"/>
  <c r="D57" i="3"/>
  <c r="E57" i="3"/>
  <c r="F57" i="3"/>
  <c r="D42" i="3"/>
  <c r="E42" i="3"/>
  <c r="F42" i="3"/>
  <c r="D6" i="3"/>
  <c r="E6" i="3"/>
  <c r="F6" i="3"/>
  <c r="U77" i="1" l="1"/>
  <c r="D20" i="5"/>
  <c r="E20" i="5"/>
  <c r="F20" i="5"/>
  <c r="E68" i="1"/>
  <c r="E23" i="1"/>
  <c r="D50" i="1"/>
  <c r="E50" i="1"/>
  <c r="F50" i="1"/>
  <c r="G50" i="1"/>
  <c r="D51" i="3"/>
  <c r="E51" i="3"/>
  <c r="F51" i="3"/>
  <c r="D60" i="3"/>
  <c r="E60" i="3"/>
  <c r="F60" i="3"/>
  <c r="F58" i="3"/>
  <c r="D58" i="3"/>
  <c r="E58" i="3"/>
  <c r="E48" i="1"/>
  <c r="D14" i="5"/>
  <c r="E14" i="5"/>
  <c r="F14" i="5"/>
  <c r="D49" i="5"/>
  <c r="E49" i="5"/>
  <c r="F49" i="5"/>
  <c r="D41" i="5"/>
  <c r="E41" i="5"/>
  <c r="F41" i="5"/>
  <c r="D52" i="5"/>
  <c r="E52" i="5"/>
  <c r="F52" i="5"/>
  <c r="D62" i="5"/>
  <c r="E62" i="5"/>
  <c r="F62" i="5"/>
  <c r="D43" i="5"/>
  <c r="D30" i="5"/>
  <c r="D12" i="5"/>
  <c r="D32" i="5"/>
  <c r="D4" i="5"/>
  <c r="D16" i="5"/>
  <c r="D18" i="5"/>
  <c r="D17" i="5"/>
  <c r="D6" i="5"/>
  <c r="D28" i="5"/>
  <c r="D21" i="5"/>
  <c r="D59" i="5"/>
  <c r="D47" i="5"/>
  <c r="D23" i="5"/>
  <c r="D54" i="5"/>
  <c r="D57" i="5"/>
  <c r="D46" i="5"/>
  <c r="D42" i="5"/>
  <c r="D51" i="5"/>
  <c r="D58" i="5"/>
  <c r="D35" i="5"/>
  <c r="D36" i="5"/>
  <c r="D25" i="5"/>
  <c r="D9" i="5"/>
  <c r="D60" i="5"/>
  <c r="D22" i="5"/>
  <c r="D29" i="5"/>
  <c r="D55" i="5"/>
  <c r="D34" i="5"/>
  <c r="D56" i="5"/>
  <c r="D10" i="5"/>
  <c r="D39" i="5"/>
  <c r="D26" i="5"/>
  <c r="D33" i="5"/>
  <c r="D13" i="5"/>
  <c r="D45" i="5"/>
  <c r="D50" i="5"/>
  <c r="D38" i="5"/>
  <c r="D48" i="5"/>
  <c r="D40" i="5"/>
  <c r="D31" i="5"/>
  <c r="D15" i="5"/>
  <c r="D53" i="5"/>
  <c r="D61" i="5"/>
  <c r="D44" i="5"/>
  <c r="D37" i="5"/>
  <c r="D19" i="5"/>
  <c r="D5" i="5"/>
  <c r="D27" i="5"/>
  <c r="D8" i="5"/>
  <c r="D11" i="5"/>
  <c r="D7" i="5"/>
  <c r="D24" i="5"/>
  <c r="D69" i="1"/>
  <c r="E69" i="1"/>
  <c r="F69" i="1"/>
  <c r="G69" i="1"/>
  <c r="D33" i="1" l="1"/>
  <c r="E33" i="1"/>
  <c r="F33" i="1"/>
  <c r="G33" i="1"/>
  <c r="D47" i="1"/>
  <c r="E47" i="1"/>
  <c r="F47" i="1"/>
  <c r="G47" i="1"/>
  <c r="D52" i="1"/>
  <c r="E52" i="1"/>
  <c r="F52" i="1"/>
  <c r="G52" i="1"/>
  <c r="G19" i="1"/>
  <c r="D19" i="1"/>
  <c r="E19" i="1"/>
  <c r="F19" i="1"/>
  <c r="D67" i="1"/>
  <c r="E67" i="1"/>
  <c r="F67" i="1"/>
  <c r="G67" i="1"/>
  <c r="D74" i="1"/>
  <c r="E74" i="1"/>
  <c r="F74" i="1"/>
  <c r="G74" i="1"/>
  <c r="D12" i="1"/>
  <c r="E12" i="1"/>
  <c r="F12" i="1"/>
  <c r="G12" i="1"/>
  <c r="D37" i="1"/>
  <c r="E37" i="1"/>
  <c r="F37" i="1"/>
  <c r="G37" i="1"/>
  <c r="D7" i="1"/>
  <c r="E7" i="1"/>
  <c r="F7" i="1"/>
  <c r="G7" i="1"/>
  <c r="D10" i="3"/>
  <c r="F10" i="3"/>
  <c r="E10" i="3"/>
  <c r="D5" i="3"/>
  <c r="D7" i="3"/>
  <c r="D12" i="3"/>
  <c r="D9" i="3"/>
  <c r="D8" i="3"/>
  <c r="D14" i="3"/>
  <c r="D11" i="3"/>
  <c r="D15" i="3"/>
  <c r="D17" i="3"/>
  <c r="D24" i="3"/>
  <c r="D16" i="3"/>
  <c r="D23" i="3"/>
  <c r="D26" i="3"/>
  <c r="D27" i="3"/>
  <c r="D28" i="3"/>
  <c r="D29" i="3"/>
  <c r="D31" i="3"/>
  <c r="D40" i="3"/>
  <c r="D41" i="3"/>
  <c r="D34" i="3"/>
  <c r="D30" i="3"/>
  <c r="D43" i="3"/>
  <c r="D32" i="3"/>
  <c r="D53" i="3"/>
  <c r="D47" i="3"/>
  <c r="D45" i="3"/>
  <c r="D59" i="3"/>
  <c r="D50" i="3"/>
  <c r="D46" i="3"/>
  <c r="D48" i="3"/>
  <c r="D49" i="3"/>
  <c r="D63" i="3"/>
  <c r="D44" i="3"/>
  <c r="D62" i="3"/>
  <c r="D65" i="3"/>
  <c r="D66" i="3"/>
  <c r="D64" i="3"/>
  <c r="D4" i="3"/>
  <c r="E5" i="3"/>
  <c r="E7" i="3"/>
  <c r="E12" i="3"/>
  <c r="E9" i="3"/>
  <c r="E8" i="3"/>
  <c r="E14" i="3"/>
  <c r="E11" i="3"/>
  <c r="E15" i="3"/>
  <c r="E17" i="3"/>
  <c r="E24" i="3"/>
  <c r="E16" i="3"/>
  <c r="E23" i="3"/>
  <c r="E26" i="3"/>
  <c r="E27" i="3"/>
  <c r="E28" i="3"/>
  <c r="E29" i="3"/>
  <c r="E31" i="3"/>
  <c r="E40" i="3"/>
  <c r="E41" i="3"/>
  <c r="E34" i="3"/>
  <c r="E30" i="3"/>
  <c r="E43" i="3"/>
  <c r="E32" i="3"/>
  <c r="E53" i="3"/>
  <c r="E47" i="3"/>
  <c r="E45" i="3"/>
  <c r="E59" i="3"/>
  <c r="E50" i="3"/>
  <c r="E46" i="3"/>
  <c r="E48" i="3"/>
  <c r="E49" i="3"/>
  <c r="E63" i="3"/>
  <c r="E44" i="3"/>
  <c r="E62" i="3"/>
  <c r="E65" i="3"/>
  <c r="E66" i="3"/>
  <c r="E64" i="3"/>
  <c r="E4" i="3"/>
  <c r="F5" i="3"/>
  <c r="F7" i="3"/>
  <c r="F12" i="3"/>
  <c r="F9" i="3"/>
  <c r="F8" i="3"/>
  <c r="F14" i="3"/>
  <c r="F11" i="3"/>
  <c r="F15" i="3"/>
  <c r="F17" i="3"/>
  <c r="F24" i="3"/>
  <c r="F16" i="3"/>
  <c r="F23" i="3"/>
  <c r="F26" i="3"/>
  <c r="F27" i="3"/>
  <c r="F28" i="3"/>
  <c r="F29" i="3"/>
  <c r="F31" i="3"/>
  <c r="F40" i="3"/>
  <c r="F41" i="3"/>
  <c r="F34" i="3"/>
  <c r="F30" i="3"/>
  <c r="F43" i="3"/>
  <c r="F32" i="3"/>
  <c r="F53" i="3"/>
  <c r="F47" i="3"/>
  <c r="F45" i="3"/>
  <c r="F59" i="3"/>
  <c r="F50" i="3"/>
  <c r="F46" i="3"/>
  <c r="F48" i="3"/>
  <c r="F49" i="3"/>
  <c r="F63" i="3"/>
  <c r="F44" i="3"/>
  <c r="F62" i="3"/>
  <c r="F65" i="3"/>
  <c r="F66" i="3"/>
  <c r="F64" i="3"/>
  <c r="F4" i="3"/>
  <c r="F29" i="5"/>
  <c r="D22" i="1"/>
  <c r="E22" i="1"/>
  <c r="F22" i="1"/>
  <c r="G22" i="1"/>
  <c r="F34" i="5"/>
  <c r="E34" i="5"/>
  <c r="F24" i="5"/>
  <c r="E24" i="5"/>
  <c r="G72" i="1"/>
  <c r="D72" i="1"/>
  <c r="F72" i="1"/>
  <c r="E72" i="1"/>
  <c r="D48" i="1"/>
  <c r="F48" i="1"/>
  <c r="F11" i="1"/>
  <c r="D13" i="1"/>
  <c r="F13" i="1"/>
  <c r="F40" i="5"/>
  <c r="F39" i="5"/>
  <c r="F43" i="5"/>
  <c r="F30" i="5"/>
  <c r="F33" i="5"/>
  <c r="F31" i="5"/>
  <c r="F32" i="5"/>
  <c r="F42" i="5"/>
  <c r="F44" i="5"/>
  <c r="F53" i="5"/>
  <c r="F35" i="5"/>
  <c r="F48" i="5"/>
  <c r="F54" i="5"/>
  <c r="F50" i="5"/>
  <c r="F36" i="5"/>
  <c r="F46" i="5"/>
  <c r="F51" i="5"/>
  <c r="F45" i="5"/>
  <c r="F15" i="5"/>
  <c r="F55" i="5"/>
  <c r="F59" i="5"/>
  <c r="F56" i="5"/>
  <c r="F4" i="5"/>
  <c r="F5" i="5"/>
  <c r="F61" i="5"/>
  <c r="F38" i="5"/>
  <c r="F57" i="5"/>
  <c r="F17" i="5"/>
  <c r="F8" i="5"/>
  <c r="F18" i="5"/>
  <c r="F21" i="5"/>
  <c r="F37" i="5"/>
  <c r="F12" i="5"/>
  <c r="F16" i="5"/>
  <c r="F10" i="5"/>
  <c r="F26" i="5"/>
  <c r="F60" i="5"/>
  <c r="F6" i="5"/>
  <c r="F9" i="5"/>
  <c r="F58" i="5"/>
  <c r="F19" i="5"/>
  <c r="F28" i="5"/>
  <c r="F7" i="5"/>
  <c r="F27" i="5"/>
  <c r="F22" i="5"/>
  <c r="F11" i="5"/>
  <c r="F47" i="5"/>
  <c r="F23" i="5"/>
  <c r="F13" i="5"/>
  <c r="F25" i="5"/>
  <c r="E40" i="5"/>
  <c r="E39" i="5"/>
  <c r="E43" i="5"/>
  <c r="E30" i="5"/>
  <c r="E33" i="5"/>
  <c r="E31" i="5"/>
  <c r="E32" i="5"/>
  <c r="E42" i="5"/>
  <c r="E44" i="5"/>
  <c r="E53" i="5"/>
  <c r="E35" i="5"/>
  <c r="E48" i="5"/>
  <c r="E54" i="5"/>
  <c r="E50" i="5"/>
  <c r="E36" i="5"/>
  <c r="E46" i="5"/>
  <c r="E51" i="5"/>
  <c r="E45" i="5"/>
  <c r="E15" i="5"/>
  <c r="E55" i="5"/>
  <c r="E59" i="5"/>
  <c r="E56" i="5"/>
  <c r="E4" i="5"/>
  <c r="E5" i="5"/>
  <c r="E61" i="5"/>
  <c r="E38" i="5"/>
  <c r="E57" i="5"/>
  <c r="E17" i="5"/>
  <c r="E8" i="5"/>
  <c r="E18" i="5"/>
  <c r="E21" i="5"/>
  <c r="E37" i="5"/>
  <c r="E12" i="5"/>
  <c r="E16" i="5"/>
  <c r="E10" i="5"/>
  <c r="E26" i="5"/>
  <c r="E60" i="5"/>
  <c r="E6" i="5"/>
  <c r="E9" i="5"/>
  <c r="E58" i="5"/>
  <c r="E19" i="5"/>
  <c r="E28" i="5"/>
  <c r="E7" i="5"/>
  <c r="E27" i="5"/>
  <c r="E22" i="5"/>
  <c r="E11" i="5"/>
  <c r="E47" i="5"/>
  <c r="E23" i="5"/>
  <c r="E13" i="5"/>
  <c r="E25" i="5"/>
  <c r="E29" i="5"/>
  <c r="F40" i="1"/>
  <c r="F45" i="1"/>
  <c r="D28" i="1" l="1"/>
  <c r="E28" i="1"/>
  <c r="F28" i="1"/>
  <c r="G28" i="1"/>
  <c r="D66" i="1"/>
  <c r="E66" i="1"/>
  <c r="F66" i="1"/>
  <c r="G66" i="1"/>
  <c r="D70" i="1"/>
  <c r="E70" i="1"/>
  <c r="F70" i="1"/>
  <c r="G70" i="1"/>
  <c r="D16" i="1"/>
  <c r="E16" i="1"/>
  <c r="F16" i="1"/>
  <c r="G16" i="1"/>
  <c r="D23" i="1"/>
  <c r="F23" i="1"/>
  <c r="G23" i="1"/>
  <c r="D27" i="1"/>
  <c r="E27" i="1"/>
  <c r="F27" i="1"/>
  <c r="G27" i="1"/>
  <c r="D15" i="1"/>
  <c r="E15" i="1"/>
  <c r="F15" i="1"/>
  <c r="G15" i="1"/>
  <c r="D63" i="1"/>
  <c r="E63" i="1"/>
  <c r="F63" i="1"/>
  <c r="G63" i="1"/>
  <c r="D39" i="1"/>
  <c r="E39" i="1"/>
  <c r="F39" i="1"/>
  <c r="G39" i="1"/>
  <c r="D8" i="1"/>
  <c r="E8" i="1"/>
  <c r="F8" i="1"/>
  <c r="G8" i="1"/>
  <c r="D68" i="1"/>
  <c r="F68" i="1"/>
  <c r="G68" i="1"/>
  <c r="D17" i="1"/>
  <c r="E17" i="1"/>
  <c r="F17" i="1"/>
  <c r="G17" i="1"/>
  <c r="D21" i="1"/>
  <c r="E21" i="1"/>
  <c r="F21" i="1"/>
  <c r="G21" i="1"/>
  <c r="D58" i="1"/>
  <c r="F58" i="1"/>
  <c r="G58" i="1"/>
  <c r="D60" i="1"/>
  <c r="E60" i="1"/>
  <c r="F60" i="1"/>
  <c r="G60" i="1"/>
  <c r="D18" i="1"/>
  <c r="E18" i="1"/>
  <c r="F18" i="1"/>
  <c r="G18" i="1"/>
  <c r="D32" i="1"/>
  <c r="E32" i="1"/>
  <c r="F32" i="1"/>
  <c r="G32" i="1"/>
  <c r="E45" i="1"/>
  <c r="E40" i="1"/>
  <c r="E11" i="1"/>
  <c r="E9" i="1"/>
  <c r="E71" i="1"/>
  <c r="D40" i="1"/>
  <c r="D45" i="1"/>
  <c r="D35" i="1"/>
  <c r="E35" i="1"/>
  <c r="F35" i="1"/>
  <c r="G35" i="1"/>
  <c r="D30" i="1"/>
  <c r="E30" i="1"/>
  <c r="F30" i="1"/>
  <c r="G30" i="1"/>
  <c r="D54" i="1"/>
  <c r="E54" i="1"/>
  <c r="F54" i="1"/>
  <c r="G54" i="1"/>
  <c r="D61" i="1"/>
  <c r="E61" i="1"/>
  <c r="F61" i="1"/>
  <c r="G61" i="1"/>
  <c r="D51" i="1"/>
  <c r="E51" i="1"/>
  <c r="F51" i="1"/>
  <c r="G51" i="1"/>
  <c r="D29" i="1"/>
  <c r="E29" i="1"/>
  <c r="F29" i="1"/>
  <c r="G29" i="1"/>
  <c r="D44" i="1"/>
  <c r="E44" i="1"/>
  <c r="F44" i="1"/>
  <c r="G44" i="1"/>
  <c r="D55" i="1"/>
  <c r="E55" i="1"/>
  <c r="F55" i="1"/>
  <c r="G55" i="1"/>
  <c r="D14" i="1"/>
  <c r="E14" i="1"/>
  <c r="F14" i="1"/>
  <c r="G14" i="1"/>
  <c r="D5" i="1"/>
  <c r="E5" i="1"/>
  <c r="F5" i="1"/>
  <c r="G5" i="1"/>
  <c r="E46" i="1"/>
  <c r="F46" i="1"/>
  <c r="D49" i="1"/>
  <c r="E49" i="1"/>
  <c r="F49" i="1"/>
  <c r="G49" i="1"/>
  <c r="D36" i="1"/>
  <c r="E36" i="1"/>
  <c r="F36" i="1"/>
  <c r="G36" i="1"/>
  <c r="D53" i="1"/>
  <c r="E53" i="1"/>
  <c r="F53" i="1"/>
  <c r="G53" i="1"/>
  <c r="D10" i="1"/>
  <c r="E10" i="1"/>
  <c r="F10" i="1"/>
  <c r="G10" i="1"/>
  <c r="D9" i="1"/>
  <c r="F9" i="1"/>
  <c r="G9" i="1"/>
  <c r="D71" i="1"/>
  <c r="F71" i="1"/>
  <c r="G71" i="1"/>
  <c r="D20" i="1"/>
  <c r="E20" i="1"/>
  <c r="F20" i="1"/>
  <c r="G20" i="1"/>
  <c r="D31" i="1"/>
  <c r="E31" i="1"/>
  <c r="F31" i="1"/>
  <c r="G31" i="1"/>
  <c r="G24" i="1"/>
  <c r="F24" i="1"/>
  <c r="E24" i="1"/>
  <c r="D24" i="1"/>
</calcChain>
</file>

<file path=xl/sharedStrings.xml><?xml version="1.0" encoding="utf-8"?>
<sst xmlns="http://schemas.openxmlformats.org/spreadsheetml/2006/main" count="570" uniqueCount="125">
  <si>
    <t>M50</t>
  </si>
  <si>
    <t>Name</t>
  </si>
  <si>
    <t>Total Points</t>
  </si>
  <si>
    <t>Category</t>
  </si>
  <si>
    <t>Category Position</t>
  </si>
  <si>
    <t>M40</t>
  </si>
  <si>
    <t>M60</t>
  </si>
  <si>
    <t>M70</t>
  </si>
  <si>
    <t>F40</t>
  </si>
  <si>
    <t>F50</t>
  </si>
  <si>
    <t>F60</t>
  </si>
  <si>
    <t>F70</t>
  </si>
  <si>
    <t>Points</t>
  </si>
  <si>
    <t>Time</t>
  </si>
  <si>
    <t>ROAD</t>
  </si>
  <si>
    <t>FELL</t>
  </si>
  <si>
    <t>TRAIL</t>
  </si>
  <si>
    <t>ULTRA</t>
  </si>
  <si>
    <t>ANYTIME</t>
  </si>
  <si>
    <t>Cumulative Time</t>
  </si>
  <si>
    <t>No of Challenges Completed</t>
  </si>
  <si>
    <t>Road</t>
  </si>
  <si>
    <t>Fell</t>
  </si>
  <si>
    <t>Trail</t>
  </si>
  <si>
    <t>Overall</t>
  </si>
  <si>
    <t>Count</t>
  </si>
  <si>
    <t>No of Races Completed</t>
  </si>
  <si>
    <t>Cat Qualifier</t>
  </si>
  <si>
    <t>M Senior</t>
  </si>
  <si>
    <t>F Senior</t>
  </si>
  <si>
    <t>* = completed all events in the fastest cumulative time.</t>
  </si>
  <si>
    <t>*Overall Club Champion leader Male</t>
  </si>
  <si>
    <t>*Overall Club Champion leader Female</t>
  </si>
  <si>
    <t>Jun (New Glossop)</t>
  </si>
  <si>
    <t>Aug (Crowden Horseshoe)</t>
  </si>
  <si>
    <t>Nov (Shittern Saunter)</t>
  </si>
  <si>
    <t>GDH 2024 Championships</t>
  </si>
  <si>
    <t>Mar (Hope Valley Round)</t>
  </si>
  <si>
    <t>Apr (Shire Hill)</t>
  </si>
  <si>
    <t>Sep (Stairway to Heaven)</t>
  </si>
  <si>
    <t>Feb (Screwfix 6)</t>
  </si>
  <si>
    <t>May (Buxworth 5)</t>
  </si>
  <si>
    <t>Oct (Reindeer 10)</t>
  </si>
  <si>
    <t>Jul (The Royal Runaround)</t>
  </si>
  <si>
    <t>Anytime (Humper Mile)</t>
  </si>
  <si>
    <t>Anytime (Buxton Parkrun)</t>
  </si>
  <si>
    <t>Bann N</t>
  </si>
  <si>
    <t>Barnard J</t>
  </si>
  <si>
    <t>Barton Z</t>
  </si>
  <si>
    <t>Bidwell L</t>
  </si>
  <si>
    <t>Bowden K</t>
  </si>
  <si>
    <t>Brack J</t>
  </si>
  <si>
    <t>Bramwell S</t>
  </si>
  <si>
    <t>Bray M</t>
  </si>
  <si>
    <t>Brierley C</t>
  </si>
  <si>
    <t>Bunnage V</t>
  </si>
  <si>
    <t>Byrne A</t>
  </si>
  <si>
    <t>Chrystie-Lowe D</t>
  </si>
  <si>
    <t>Crookes T</t>
  </si>
  <si>
    <t>Crutchley I</t>
  </si>
  <si>
    <t>Curington D</t>
  </si>
  <si>
    <t>Foster M</t>
  </si>
  <si>
    <t>Frankham J</t>
  </si>
  <si>
    <t>Gaffney J</t>
  </si>
  <si>
    <t>Ham N</t>
  </si>
  <si>
    <t>Hamilton F</t>
  </si>
  <si>
    <t>Helmer J</t>
  </si>
  <si>
    <t>Hicks N</t>
  </si>
  <si>
    <t>Holme L</t>
  </si>
  <si>
    <t>Holtey A</t>
  </si>
  <si>
    <t>Jackson I</t>
  </si>
  <si>
    <t>Jennings M</t>
  </si>
  <si>
    <t>Jordan G</t>
  </si>
  <si>
    <t>Kinsey S</t>
  </si>
  <si>
    <t>Kirkham S</t>
  </si>
  <si>
    <t>Knapper J</t>
  </si>
  <si>
    <t>Leaney J</t>
  </si>
  <si>
    <t>Marchington J</t>
  </si>
  <si>
    <t>Mcmahon W</t>
  </si>
  <si>
    <t>Murphy R</t>
  </si>
  <si>
    <t>Oakland L</t>
  </si>
  <si>
    <t>Peters J</t>
  </si>
  <si>
    <t>Peters C</t>
  </si>
  <si>
    <t>Phillips S</t>
  </si>
  <si>
    <t>Pollard J</t>
  </si>
  <si>
    <t>Riddell G</t>
  </si>
  <si>
    <t>Rudd T</t>
  </si>
  <si>
    <t>Soboljew J</t>
  </si>
  <si>
    <t>Southall Josh</t>
  </si>
  <si>
    <t>Sproston R</t>
  </si>
  <si>
    <t>Steckles R</t>
  </si>
  <si>
    <t>Stinton D</t>
  </si>
  <si>
    <t>Tainsh A</t>
  </si>
  <si>
    <t>Taylor C</t>
  </si>
  <si>
    <t>Trinder I</t>
  </si>
  <si>
    <t>Walton R</t>
  </si>
  <si>
    <t>Wasinski L</t>
  </si>
  <si>
    <t>Williams A</t>
  </si>
  <si>
    <t>Williamson M</t>
  </si>
  <si>
    <t>Wydrych W</t>
  </si>
  <si>
    <t>Bliss C</t>
  </si>
  <si>
    <t>Giussani R</t>
  </si>
  <si>
    <t>Scholefield A</t>
  </si>
  <si>
    <t>Fielding F</t>
  </si>
  <si>
    <t>NA</t>
  </si>
  <si>
    <t>Cat Leader</t>
  </si>
  <si>
    <t>Cat Leaderr</t>
  </si>
  <si>
    <t>Sproston J</t>
  </si>
  <si>
    <t>M80</t>
  </si>
  <si>
    <t>Andrew S</t>
  </si>
  <si>
    <t>Hill A</t>
  </si>
  <si>
    <t>Knight S</t>
  </si>
  <si>
    <t>Southall Jake</t>
  </si>
  <si>
    <t>Spain D</t>
  </si>
  <si>
    <t>Venton S</t>
  </si>
  <si>
    <t>Woffenden P</t>
  </si>
  <si>
    <t>Brown S</t>
  </si>
  <si>
    <t>Mather W</t>
  </si>
  <si>
    <t>Buckley B</t>
  </si>
  <si>
    <t>Skuse P</t>
  </si>
  <si>
    <t>Williams J</t>
  </si>
  <si>
    <t>Foley D</t>
  </si>
  <si>
    <t>Ankar R</t>
  </si>
  <si>
    <t>Barnard</t>
  </si>
  <si>
    <t>Tainsh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</si>
</sst>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1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2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0" fillId="0" borderId="48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2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46" fontId="0" fillId="0" borderId="2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" fontId="0" fillId="0" borderId="1" xfId="0" quotePrefix="1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21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21" fontId="0" fillId="2" borderId="1" xfId="0" applyNumberFormat="1" applyFill="1" applyBorder="1" applyAlignment="1">
      <alignment horizontal="center"/>
    </xf>
    <xf numFmtId="21" fontId="0" fillId="2" borderId="1" xfId="0" applyNumberFormat="1" applyFill="1" applyBorder="1" applyAlignment="1">
      <alignment horizontal="center" vertical="center"/>
    </xf>
    <xf numFmtId="2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1" fontId="0" fillId="2" borderId="11" xfId="0" applyNumberFormat="1" applyFill="1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0" borderId="5" xfId="0" applyBorder="1"/>
    <xf numFmtId="46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1" fontId="0" fillId="2" borderId="1" xfId="0" quotePrefix="1" applyNumberFormat="1" applyFill="1" applyBorder="1" applyAlignment="1">
      <alignment horizontal="center"/>
    </xf>
    <xf numFmtId="0" fontId="0" fillId="0" borderId="58" xfId="0" applyBorder="1" applyAlignment="1">
      <alignment horizontal="center"/>
    </xf>
    <xf numFmtId="4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/>
    <xf numFmtId="0" fontId="0" fillId="0" borderId="62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4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21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6" fontId="0" fillId="2" borderId="29" xfId="0" applyNumberForma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4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21" fontId="0" fillId="0" borderId="5" xfId="0" applyNumberFormat="1" applyFill="1" applyBorder="1" applyAlignment="1">
      <alignment horizontal="center"/>
    </xf>
    <xf numFmtId="46" fontId="0" fillId="0" borderId="2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1" fontId="0" fillId="0" borderId="1" xfId="0" quotePrefix="1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CDE7-7429-4185-BAE5-11FF39E9077C}">
  <sheetPr filterMode="1">
    <pageSetUpPr fitToPage="1"/>
  </sheetPr>
  <dimension ref="A1:AE78"/>
  <sheetViews>
    <sheetView tabSelected="1" workbookViewId="0">
      <pane xSplit="2" ySplit="2" topLeftCell="C37" activePane="bottomRight" state="frozen"/>
      <selection pane="topRight" activeCell="C1" sqref="C1"/>
      <selection pane="bottomLeft" activeCell="A3" sqref="A3"/>
      <selection pane="bottomRight" activeCell="E66" sqref="E66"/>
    </sheetView>
    <sheetView topLeftCell="A47" workbookViewId="1">
      <selection activeCell="M75" sqref="M75"/>
    </sheetView>
  </sheetViews>
  <sheetFormatPr defaultRowHeight="14.5" x14ac:dyDescent="0.35"/>
  <cols>
    <col min="1" max="1" width="17" customWidth="1"/>
    <col min="2" max="2" width="10" bestFit="1" customWidth="1"/>
    <col min="3" max="3" width="12" style="2" bestFit="1" customWidth="1"/>
    <col min="4" max="5" width="10.1796875" style="1" customWidth="1"/>
    <col min="6" max="6" width="14.453125" style="1" customWidth="1"/>
    <col min="7" max="7" width="18.1796875" style="1" bestFit="1" customWidth="1"/>
    <col min="8" max="8" width="9.90625" style="1" customWidth="1"/>
    <col min="9" max="9" width="8.90625" style="1" customWidth="1"/>
    <col min="10" max="10" width="9.90625" style="1" customWidth="1"/>
    <col min="11" max="11" width="8.90625" style="1" customWidth="1"/>
    <col min="12" max="12" width="9.90625" style="1" customWidth="1"/>
    <col min="13" max="13" width="8.90625" style="1" customWidth="1"/>
    <col min="14" max="14" width="9.90625" style="1" customWidth="1"/>
    <col min="15" max="15" width="10.08984375" style="1" customWidth="1"/>
    <col min="16" max="16" width="9.90625" style="1" customWidth="1"/>
    <col min="17" max="17" width="8.90625" style="1" customWidth="1"/>
    <col min="18" max="18" width="9.90625" style="1" customWidth="1"/>
    <col min="19" max="19" width="8.90625" style="1" customWidth="1"/>
    <col min="20" max="20" width="9.90625" style="1" customWidth="1"/>
    <col min="21" max="21" width="12.6328125" style="1" customWidth="1"/>
    <col min="22" max="22" width="9.90625" style="1" customWidth="1"/>
    <col min="23" max="23" width="8.90625" style="1" customWidth="1"/>
    <col min="24" max="24" width="9.90625" style="1" customWidth="1"/>
    <col min="25" max="25" width="8.90625" style="1" customWidth="1"/>
    <col min="26" max="28" width="8.90625" style="1"/>
    <col min="29" max="31" width="8.90625" style="2"/>
  </cols>
  <sheetData>
    <row r="1" spans="1:31" ht="15" customHeight="1" x14ac:dyDescent="0.35">
      <c r="A1" s="116" t="s">
        <v>36</v>
      </c>
      <c r="B1" s="117"/>
      <c r="C1" s="117"/>
      <c r="D1" s="117"/>
      <c r="E1" s="117"/>
      <c r="F1" s="117"/>
      <c r="G1" s="118"/>
      <c r="H1" s="126" t="s">
        <v>14</v>
      </c>
      <c r="I1" s="123"/>
      <c r="J1" s="123" t="s">
        <v>16</v>
      </c>
      <c r="K1" s="123"/>
      <c r="L1" s="127" t="s">
        <v>16</v>
      </c>
      <c r="M1" s="127"/>
      <c r="N1" s="123" t="s">
        <v>14</v>
      </c>
      <c r="O1" s="123"/>
      <c r="P1" s="123" t="s">
        <v>15</v>
      </c>
      <c r="Q1" s="123"/>
      <c r="R1" s="123" t="s">
        <v>17</v>
      </c>
      <c r="S1" s="123"/>
      <c r="T1" s="123" t="s">
        <v>15</v>
      </c>
      <c r="U1" s="123"/>
      <c r="V1" s="123" t="s">
        <v>16</v>
      </c>
      <c r="W1" s="123"/>
      <c r="X1" s="123" t="s">
        <v>14</v>
      </c>
      <c r="Y1" s="123"/>
      <c r="Z1" s="123" t="s">
        <v>15</v>
      </c>
      <c r="AA1" s="123"/>
      <c r="AB1" s="123" t="s">
        <v>18</v>
      </c>
      <c r="AC1" s="123"/>
      <c r="AD1" s="124" t="s">
        <v>18</v>
      </c>
      <c r="AE1" s="125"/>
    </row>
    <row r="2" spans="1:31" ht="35.4" customHeight="1" thickBot="1" x14ac:dyDescent="0.4">
      <c r="A2" s="119"/>
      <c r="B2" s="120"/>
      <c r="C2" s="120"/>
      <c r="D2" s="120"/>
      <c r="E2" s="120"/>
      <c r="F2" s="120"/>
      <c r="G2" s="121"/>
      <c r="H2" s="129" t="s">
        <v>40</v>
      </c>
      <c r="I2" s="122"/>
      <c r="J2" s="122" t="s">
        <v>37</v>
      </c>
      <c r="K2" s="122"/>
      <c r="L2" s="122" t="s">
        <v>38</v>
      </c>
      <c r="M2" s="122"/>
      <c r="N2" s="122" t="s">
        <v>41</v>
      </c>
      <c r="O2" s="122"/>
      <c r="P2" s="122" t="s">
        <v>33</v>
      </c>
      <c r="Q2" s="122"/>
      <c r="R2" s="122" t="s">
        <v>43</v>
      </c>
      <c r="S2" s="122"/>
      <c r="T2" s="130" t="s">
        <v>34</v>
      </c>
      <c r="U2" s="130"/>
      <c r="V2" s="122" t="s">
        <v>39</v>
      </c>
      <c r="W2" s="122"/>
      <c r="X2" s="130" t="s">
        <v>42</v>
      </c>
      <c r="Y2" s="130"/>
      <c r="Z2" s="122" t="s">
        <v>35</v>
      </c>
      <c r="AA2" s="122"/>
      <c r="AB2" s="122" t="s">
        <v>44</v>
      </c>
      <c r="AC2" s="122"/>
      <c r="AD2" s="122" t="s">
        <v>45</v>
      </c>
      <c r="AE2" s="128"/>
    </row>
    <row r="3" spans="1:31" ht="32.75" customHeight="1" thickBot="1" x14ac:dyDescent="0.4">
      <c r="A3" s="3" t="s">
        <v>1</v>
      </c>
      <c r="B3" s="4" t="s">
        <v>3</v>
      </c>
      <c r="C3" s="5" t="s">
        <v>4</v>
      </c>
      <c r="D3" s="5" t="s">
        <v>2</v>
      </c>
      <c r="E3" s="5" t="s">
        <v>19</v>
      </c>
      <c r="F3" s="5" t="s">
        <v>26</v>
      </c>
      <c r="G3" s="6" t="s">
        <v>20</v>
      </c>
      <c r="H3" s="22" t="s">
        <v>12</v>
      </c>
      <c r="I3" s="5" t="s">
        <v>13</v>
      </c>
      <c r="J3" s="5" t="s">
        <v>12</v>
      </c>
      <c r="K3" s="5" t="s">
        <v>13</v>
      </c>
      <c r="L3" s="5" t="s">
        <v>12</v>
      </c>
      <c r="M3" s="5" t="s">
        <v>13</v>
      </c>
      <c r="N3" s="5" t="s">
        <v>12</v>
      </c>
      <c r="O3" s="5" t="s">
        <v>13</v>
      </c>
      <c r="P3" s="5" t="s">
        <v>12</v>
      </c>
      <c r="Q3" s="5" t="s">
        <v>13</v>
      </c>
      <c r="R3" s="5" t="s">
        <v>12</v>
      </c>
      <c r="S3" s="5" t="s">
        <v>13</v>
      </c>
      <c r="T3" s="5" t="s">
        <v>12</v>
      </c>
      <c r="U3" s="5" t="s">
        <v>13</v>
      </c>
      <c r="V3" s="5" t="s">
        <v>12</v>
      </c>
      <c r="W3" s="5" t="s">
        <v>13</v>
      </c>
      <c r="X3" s="5" t="s">
        <v>12</v>
      </c>
      <c r="Y3" s="5" t="s">
        <v>13</v>
      </c>
      <c r="Z3" s="5" t="s">
        <v>12</v>
      </c>
      <c r="AA3" s="5" t="s">
        <v>13</v>
      </c>
      <c r="AB3" s="5" t="s">
        <v>12</v>
      </c>
      <c r="AC3" s="5" t="s">
        <v>13</v>
      </c>
      <c r="AD3" s="5" t="s">
        <v>12</v>
      </c>
      <c r="AE3" s="6" t="s">
        <v>13</v>
      </c>
    </row>
    <row r="4" spans="1:31" hidden="1" x14ac:dyDescent="0.35">
      <c r="A4" s="28" t="s">
        <v>109</v>
      </c>
      <c r="B4" s="29" t="s">
        <v>8</v>
      </c>
      <c r="C4" s="35">
        <v>6</v>
      </c>
      <c r="D4" s="73">
        <f>SUM(H4,J4,L4,N4,P4,R4,T4,V4,X4,Z4,AB4,AD4)</f>
        <v>30</v>
      </c>
      <c r="E4" s="41">
        <f>SUM(I4+K4+M4+O4+Q4+S4+U4+W4+Y4+AA4+AC4+AE4)</f>
        <v>0.16587962962962963</v>
      </c>
      <c r="F4" s="40">
        <f>COUNT(H4,J4,L4,N4,P4,R4,T4,V4,X4,Z4)</f>
        <v>1</v>
      </c>
      <c r="G4" s="74">
        <f>COUNT(AB4, AD4)</f>
        <v>0</v>
      </c>
      <c r="H4" s="70"/>
      <c r="I4" s="36"/>
      <c r="J4" s="30">
        <v>30</v>
      </c>
      <c r="K4" s="34">
        <v>0.16587962962962963</v>
      </c>
      <c r="L4" s="30"/>
      <c r="M4" s="34"/>
      <c r="N4" s="30"/>
      <c r="O4" s="34"/>
      <c r="P4" s="30"/>
      <c r="Q4" s="34"/>
      <c r="R4" s="30"/>
      <c r="S4" s="34"/>
      <c r="T4" s="30"/>
      <c r="U4" s="34"/>
      <c r="V4" s="30"/>
      <c r="W4" s="34"/>
      <c r="X4" s="30"/>
      <c r="Y4" s="34"/>
      <c r="Z4" s="30"/>
      <c r="AA4" s="30"/>
      <c r="AB4" s="30"/>
      <c r="AC4" s="35"/>
      <c r="AD4" s="35"/>
      <c r="AE4" s="171"/>
    </row>
    <row r="5" spans="1:31" x14ac:dyDescent="0.35">
      <c r="A5" s="75" t="s">
        <v>94</v>
      </c>
      <c r="B5" s="76" t="s">
        <v>29</v>
      </c>
      <c r="C5" s="77">
        <v>1</v>
      </c>
      <c r="D5" s="78">
        <f>SUM(H5,J5,L5,N5,P5,R5,T5,V5,X5,Z5,AB5,AD5)</f>
        <v>89</v>
      </c>
      <c r="E5" s="79">
        <f>SUM(I5+K5+M5+O5+Q5+S5+U5+W5+Y5+AA5+AC5+AE5)</f>
        <v>0.20542824074074073</v>
      </c>
      <c r="F5" s="80">
        <f>COUNT(H5,J5,L5,N5,P5,R5,T5,V5,X5,Z5)</f>
        <v>3</v>
      </c>
      <c r="G5" s="81">
        <f>COUNT(AB5, AD5)</f>
        <v>0</v>
      </c>
      <c r="H5" s="82">
        <v>30</v>
      </c>
      <c r="I5" s="83">
        <v>1.6886574074074075E-2</v>
      </c>
      <c r="J5" s="84">
        <v>30</v>
      </c>
      <c r="K5" s="85">
        <v>0.16038194444444445</v>
      </c>
      <c r="L5" s="84">
        <v>29</v>
      </c>
      <c r="M5" s="85">
        <v>2.8159722222222221E-2</v>
      </c>
      <c r="N5" s="84"/>
      <c r="O5" s="85"/>
      <c r="P5" s="84"/>
      <c r="Q5" s="85"/>
      <c r="R5" s="84"/>
      <c r="S5" s="85"/>
      <c r="T5" s="84"/>
      <c r="U5" s="85"/>
      <c r="V5" s="84"/>
      <c r="W5" s="85"/>
      <c r="X5" s="84"/>
      <c r="Y5" s="85"/>
      <c r="Z5" s="84"/>
      <c r="AA5" s="84"/>
      <c r="AB5" s="84"/>
      <c r="AC5" s="77"/>
      <c r="AD5" s="77"/>
      <c r="AE5" s="86"/>
    </row>
    <row r="6" spans="1:31" x14ac:dyDescent="0.35">
      <c r="A6" s="38" t="s">
        <v>100</v>
      </c>
      <c r="B6" s="39" t="s">
        <v>29</v>
      </c>
      <c r="C6" s="45">
        <v>2</v>
      </c>
      <c r="D6" s="73">
        <f>SUM(H6,J6,L6,N6,P6,R6,T6,V6,X6,Z6,AB6,AD6)</f>
        <v>86</v>
      </c>
      <c r="E6" s="41">
        <f>SUM(I6+K6+M6+O6+Q6+S6+U6+W6+Y6+AA6+AC6+AE6)</f>
        <v>0.22444444444444445</v>
      </c>
      <c r="F6" s="40">
        <f>COUNT(H6,J6,L6,N6,P6,R6,T6,V6,X6,Z6)</f>
        <v>3</v>
      </c>
      <c r="G6" s="74">
        <f>COUNT(AB6, AD6)</f>
        <v>0</v>
      </c>
      <c r="H6" s="71">
        <v>29</v>
      </c>
      <c r="I6" s="46">
        <v>1.9537037037037037E-2</v>
      </c>
      <c r="J6" s="40">
        <v>29</v>
      </c>
      <c r="K6" s="44">
        <v>0.17495370370370369</v>
      </c>
      <c r="L6" s="40">
        <v>28</v>
      </c>
      <c r="M6" s="44">
        <v>2.9953703703703705E-2</v>
      </c>
      <c r="N6" s="40"/>
      <c r="O6" s="44"/>
      <c r="P6" s="40"/>
      <c r="Q6" s="44"/>
      <c r="R6" s="40"/>
      <c r="S6" s="44"/>
      <c r="T6" s="40"/>
      <c r="U6" s="40"/>
      <c r="V6" s="40"/>
      <c r="W6" s="44"/>
      <c r="X6" s="40"/>
      <c r="Y6" s="44"/>
      <c r="Z6" s="40"/>
      <c r="AA6" s="40"/>
      <c r="AB6" s="40"/>
      <c r="AC6" s="46"/>
      <c r="AD6" s="45"/>
      <c r="AE6" s="48"/>
    </row>
    <row r="7" spans="1:31" x14ac:dyDescent="0.35">
      <c r="A7" s="38" t="s">
        <v>99</v>
      </c>
      <c r="B7" s="39" t="s">
        <v>29</v>
      </c>
      <c r="C7" s="45">
        <v>3</v>
      </c>
      <c r="D7" s="73">
        <f>SUM(H7,J7,L7,N7,P7,R7,T7,V7,X7,Z7,AB7,AD7)</f>
        <v>85</v>
      </c>
      <c r="E7" s="41">
        <f>SUM(I7+K7+M7+O7+Q7+S7+U7+W7+Y7+AA7+AC7+AE7)</f>
        <v>0.23530092592592594</v>
      </c>
      <c r="F7" s="40">
        <f>COUNT(H7,J7,L7,N7,P7,R7,T7,V7,X7,Z7)</f>
        <v>3</v>
      </c>
      <c r="G7" s="74">
        <f>COUNT(AB7, AD7)</f>
        <v>0</v>
      </c>
      <c r="H7" s="71">
        <v>27</v>
      </c>
      <c r="I7" s="46">
        <v>2.2604166666666665E-2</v>
      </c>
      <c r="J7" s="40">
        <v>28</v>
      </c>
      <c r="K7" s="44">
        <v>0.18486111111111111</v>
      </c>
      <c r="L7" s="40">
        <v>30</v>
      </c>
      <c r="M7" s="44">
        <v>2.7835648148148148E-2</v>
      </c>
      <c r="N7" s="40"/>
      <c r="O7" s="44"/>
      <c r="P7" s="40"/>
      <c r="Q7" s="44"/>
      <c r="R7" s="40"/>
      <c r="S7" s="44"/>
      <c r="T7" s="40"/>
      <c r="U7" s="40"/>
      <c r="V7" s="40"/>
      <c r="W7" s="44"/>
      <c r="X7" s="40"/>
      <c r="Y7" s="44"/>
      <c r="Z7" s="40"/>
      <c r="AA7" s="40"/>
      <c r="AB7" s="40"/>
      <c r="AC7" s="46"/>
      <c r="AD7" s="45"/>
      <c r="AE7" s="48"/>
    </row>
    <row r="8" spans="1:31" hidden="1" x14ac:dyDescent="0.35">
      <c r="A8" s="172" t="s">
        <v>48</v>
      </c>
      <c r="B8" s="173" t="s">
        <v>8</v>
      </c>
      <c r="C8" s="174">
        <v>4</v>
      </c>
      <c r="D8" s="175">
        <f>SUM(H8,J8,L8,N8,P8,R8,T8,V8,X8,Z8,AB8,AD8)</f>
        <v>60</v>
      </c>
      <c r="E8" s="176">
        <f>SUM(I8+K8+M8+O8+Q8+S8+U8+W8+Y8+AA8+AC8+AE8)</f>
        <v>0.18518518518518517</v>
      </c>
      <c r="F8" s="177">
        <f>COUNT(H8,J8,L8,N8,P8,R8,T8,V8,X8,Z8)</f>
        <v>2</v>
      </c>
      <c r="G8" s="178">
        <f>COUNT(AB8, AD8)</f>
        <v>0</v>
      </c>
      <c r="H8" s="179">
        <v>30</v>
      </c>
      <c r="I8" s="180">
        <v>1.9305555555555555E-2</v>
      </c>
      <c r="J8" s="177">
        <v>30</v>
      </c>
      <c r="K8" s="181">
        <v>0.16587962962962963</v>
      </c>
      <c r="L8" s="177"/>
      <c r="M8" s="181"/>
      <c r="N8" s="177"/>
      <c r="O8" s="181"/>
      <c r="P8" s="177"/>
      <c r="Q8" s="181"/>
      <c r="R8" s="177"/>
      <c r="S8" s="181"/>
      <c r="T8" s="177"/>
      <c r="U8" s="177"/>
      <c r="V8" s="177"/>
      <c r="W8" s="181"/>
      <c r="X8" s="177"/>
      <c r="Y8" s="181"/>
      <c r="Z8" s="177"/>
      <c r="AA8" s="177"/>
      <c r="AB8" s="177"/>
      <c r="AC8" s="180"/>
      <c r="AD8" s="174"/>
      <c r="AE8" s="182"/>
    </row>
    <row r="9" spans="1:31" x14ac:dyDescent="0.35">
      <c r="A9" s="38" t="s">
        <v>77</v>
      </c>
      <c r="B9" s="39" t="s">
        <v>29</v>
      </c>
      <c r="C9" s="45">
        <v>4</v>
      </c>
      <c r="D9" s="73">
        <f>SUM(H9,J9,L9,N9,P9,R9,T9,V9,X9,Z9,AB9,AD9)</f>
        <v>82</v>
      </c>
      <c r="E9" s="41">
        <f>SUM(I9+K9+M9+O9+Q9+S9+U9+W9+Y9+AA9+AC9+AE9)</f>
        <v>0.29738425925925926</v>
      </c>
      <c r="F9" s="40">
        <f>COUNT(H9,J9,L9,N9,P9,R9,T9,V9,X9,Z9)</f>
        <v>3</v>
      </c>
      <c r="G9" s="74">
        <f>COUNT(AB9, AD9)</f>
        <v>0</v>
      </c>
      <c r="H9" s="71">
        <v>28</v>
      </c>
      <c r="I9" s="46">
        <v>2.2314814814814815E-2</v>
      </c>
      <c r="J9" s="40">
        <v>27</v>
      </c>
      <c r="K9" s="44">
        <v>0.23825231481481482</v>
      </c>
      <c r="L9" s="40">
        <v>27</v>
      </c>
      <c r="M9" s="44">
        <v>3.681712962962963E-2</v>
      </c>
      <c r="N9" s="40"/>
      <c r="O9" s="44"/>
      <c r="P9" s="40"/>
      <c r="Q9" s="44"/>
      <c r="R9" s="40"/>
      <c r="S9" s="44"/>
      <c r="T9" s="40"/>
      <c r="U9" s="44"/>
      <c r="V9" s="40"/>
      <c r="W9" s="44"/>
      <c r="X9" s="40"/>
      <c r="Y9" s="44"/>
      <c r="Z9" s="40"/>
      <c r="AA9" s="44"/>
      <c r="AB9" s="40"/>
      <c r="AC9" s="46"/>
      <c r="AD9" s="45"/>
      <c r="AE9" s="47"/>
    </row>
    <row r="10" spans="1:31" x14ac:dyDescent="0.35">
      <c r="A10" s="23" t="s">
        <v>95</v>
      </c>
      <c r="B10" s="24" t="s">
        <v>8</v>
      </c>
      <c r="C10" s="87">
        <v>1</v>
      </c>
      <c r="D10" s="78">
        <f>SUM(H10,J10,L10,N10,P10,R10,T10,V10,X10,Z10,AB10,AD10)</f>
        <v>84</v>
      </c>
      <c r="E10" s="79">
        <f>SUM(I10+K10+M10+O10+Q10+S10+U10+W10+Y10+AA10+AC10+AE10)</f>
        <v>0.26920138888888889</v>
      </c>
      <c r="F10" s="80">
        <f>COUNT(H10,J10,L10,N10,P10,R10,T10,V10,X10,Z10)</f>
        <v>3</v>
      </c>
      <c r="G10" s="81">
        <f>COUNT(AB10, AD10)</f>
        <v>0</v>
      </c>
      <c r="H10" s="88">
        <v>27</v>
      </c>
      <c r="I10" s="89">
        <v>2.2800925925925929E-2</v>
      </c>
      <c r="J10" s="80">
        <v>28</v>
      </c>
      <c r="K10" s="90">
        <v>0.21689814814814815</v>
      </c>
      <c r="L10" s="80">
        <v>29</v>
      </c>
      <c r="M10" s="90">
        <v>2.9502314814814815E-2</v>
      </c>
      <c r="N10" s="80"/>
      <c r="O10" s="90"/>
      <c r="P10" s="80"/>
      <c r="Q10" s="90"/>
      <c r="R10" s="80"/>
      <c r="S10" s="90"/>
      <c r="T10" s="80"/>
      <c r="U10" s="90"/>
      <c r="V10" s="80"/>
      <c r="W10" s="90"/>
      <c r="X10" s="80"/>
      <c r="Y10" s="90"/>
      <c r="Z10" s="80"/>
      <c r="AA10" s="90"/>
      <c r="AB10" s="80"/>
      <c r="AC10" s="89"/>
      <c r="AD10" s="87"/>
      <c r="AE10" s="91"/>
    </row>
    <row r="11" spans="1:31" x14ac:dyDescent="0.35">
      <c r="A11" s="38" t="s">
        <v>78</v>
      </c>
      <c r="B11" s="39" t="s">
        <v>8</v>
      </c>
      <c r="C11" s="45">
        <v>2</v>
      </c>
      <c r="D11" s="73">
        <f>SUM(H11,J11,L11,N11,P11,R11,T11,V11,X11,Z11,AB11,AD11)</f>
        <v>81</v>
      </c>
      <c r="E11" s="41">
        <f>SUM(I11+K11+M11+O11+Q11+S11+U11+W11+Y11+AA11+AC11+AE11)</f>
        <v>0.34035879629629634</v>
      </c>
      <c r="F11" s="40">
        <f>COUNT(H11,J11,L11,N11,P11,R11,T11,V11,X11,Z11)</f>
        <v>3</v>
      </c>
      <c r="G11" s="74">
        <f>COUNT(AB11, AD11)</f>
        <v>0</v>
      </c>
      <c r="H11" s="71">
        <v>26</v>
      </c>
      <c r="I11" s="46">
        <v>2.3379629629629629E-2</v>
      </c>
      <c r="J11" s="40">
        <v>27</v>
      </c>
      <c r="K11" s="44">
        <v>0.28138888888888891</v>
      </c>
      <c r="L11" s="40">
        <v>28</v>
      </c>
      <c r="M11" s="44">
        <v>3.5590277777777776E-2</v>
      </c>
      <c r="N11" s="40"/>
      <c r="O11" s="44"/>
      <c r="P11" s="40"/>
      <c r="Q11" s="44"/>
      <c r="R11" s="40"/>
      <c r="S11" s="44"/>
      <c r="T11" s="40"/>
      <c r="U11" s="44"/>
      <c r="V11" s="40"/>
      <c r="W11" s="44"/>
      <c r="X11" s="40"/>
      <c r="Y11" s="44"/>
      <c r="Z11" s="40"/>
      <c r="AA11" s="44"/>
      <c r="AB11" s="40"/>
      <c r="AC11" s="45"/>
      <c r="AD11" s="45"/>
      <c r="AE11" s="47"/>
    </row>
    <row r="12" spans="1:31" x14ac:dyDescent="0.35">
      <c r="A12" s="38" t="s">
        <v>98</v>
      </c>
      <c r="B12" s="39" t="s">
        <v>8</v>
      </c>
      <c r="C12" s="45">
        <v>3</v>
      </c>
      <c r="D12" s="73">
        <f>SUM(H12,J12,L12,N12,P12,R12,T12,V12,X12,Z12,AB12,AD12)</f>
        <v>77</v>
      </c>
      <c r="E12" s="41">
        <f>SUM(I12+K12+M12+O12+Q12+S12+U12+W12+Y12+AA12+AC12+AE12)</f>
        <v>0.36353009259259261</v>
      </c>
      <c r="F12" s="40">
        <f>COUNT(H12,J12,L12,N12,P12,R12,T12,V12,X12,Z12)</f>
        <v>3</v>
      </c>
      <c r="G12" s="74">
        <f>COUNT(AB12, AD12)</f>
        <v>0</v>
      </c>
      <c r="H12" s="71">
        <v>25</v>
      </c>
      <c r="I12" s="46">
        <v>2.6377314814814815E-2</v>
      </c>
      <c r="J12" s="40">
        <v>26</v>
      </c>
      <c r="K12" s="44">
        <v>0.29975694444444445</v>
      </c>
      <c r="L12" s="40">
        <v>26</v>
      </c>
      <c r="M12" s="44">
        <v>3.7395833333333336E-2</v>
      </c>
      <c r="N12" s="40"/>
      <c r="O12" s="44"/>
      <c r="P12" s="40"/>
      <c r="Q12" s="44"/>
      <c r="R12" s="40"/>
      <c r="S12" s="44"/>
      <c r="T12" s="40"/>
      <c r="U12" s="40"/>
      <c r="V12" s="40"/>
      <c r="W12" s="44"/>
      <c r="X12" s="40"/>
      <c r="Y12" s="40"/>
      <c r="Z12" s="40"/>
      <c r="AA12" s="40"/>
      <c r="AB12" s="40"/>
      <c r="AC12" s="45"/>
      <c r="AD12" s="45"/>
      <c r="AE12" s="48"/>
    </row>
    <row r="13" spans="1:31" x14ac:dyDescent="0.35">
      <c r="A13" s="38" t="s">
        <v>96</v>
      </c>
      <c r="B13" s="39" t="s">
        <v>8</v>
      </c>
      <c r="C13" s="45">
        <v>5</v>
      </c>
      <c r="D13" s="73">
        <f>SUM(H13,J13,L13,N13,P13,R13,T13,V13,X13,Z13,AB13,AD13)</f>
        <v>58</v>
      </c>
      <c r="E13" s="41">
        <f>SUM(I13+K13+M13+O13+Q13+S13+U13+W13+Y13+AA13+AC13+AE13)</f>
        <v>5.0092592592592591E-2</v>
      </c>
      <c r="F13" s="40">
        <f>COUNT(H13,J13,L13,N13,P13,R13,T13,V13,X13,Z13)</f>
        <v>2</v>
      </c>
      <c r="G13" s="74">
        <f>COUNT(AB13, AD13)</f>
        <v>0</v>
      </c>
      <c r="H13" s="71">
        <v>28</v>
      </c>
      <c r="I13" s="46">
        <v>2.0949074074074075E-2</v>
      </c>
      <c r="J13" s="40"/>
      <c r="K13" s="44"/>
      <c r="L13" s="40">
        <v>30</v>
      </c>
      <c r="M13" s="44">
        <v>2.914351851851852E-2</v>
      </c>
      <c r="N13" s="40"/>
      <c r="O13" s="44"/>
      <c r="P13" s="40"/>
      <c r="Q13" s="44"/>
      <c r="R13" s="40"/>
      <c r="S13" s="44"/>
      <c r="T13" s="40"/>
      <c r="U13" s="44"/>
      <c r="V13" s="40"/>
      <c r="W13" s="44"/>
      <c r="X13" s="40"/>
      <c r="Y13" s="44"/>
      <c r="Z13" s="40"/>
      <c r="AA13" s="40"/>
      <c r="AB13" s="40"/>
      <c r="AC13" s="45"/>
      <c r="AD13" s="45"/>
      <c r="AE13" s="47"/>
    </row>
    <row r="14" spans="1:31" x14ac:dyDescent="0.35">
      <c r="A14" s="23" t="s">
        <v>89</v>
      </c>
      <c r="B14" s="24" t="s">
        <v>9</v>
      </c>
      <c r="C14" s="87">
        <v>1</v>
      </c>
      <c r="D14" s="78">
        <f>SUM(H14,J14,L14,N14,P14,R14,T14,V14,X14,Z14,AB14,AD14)</f>
        <v>90</v>
      </c>
      <c r="E14" s="79">
        <f>SUM(I14+K14+M14+O14+Q14+S14+U14+W14+Y14+AA14+AC14+AE14)</f>
        <v>0.24372685185185186</v>
      </c>
      <c r="F14" s="80">
        <f>COUNT(H14,J14,L14,N14,P14,R14,T14,V14,X14,Z14)</f>
        <v>3</v>
      </c>
      <c r="G14" s="81">
        <f>COUNT(AB14, AD14)</f>
        <v>0</v>
      </c>
      <c r="H14" s="88">
        <v>30</v>
      </c>
      <c r="I14" s="89">
        <v>1.8888888888888889E-2</v>
      </c>
      <c r="J14" s="80">
        <v>30</v>
      </c>
      <c r="K14" s="90">
        <v>0.19694444444444445</v>
      </c>
      <c r="L14" s="80">
        <v>30</v>
      </c>
      <c r="M14" s="90">
        <v>2.7893518518518519E-2</v>
      </c>
      <c r="N14" s="80"/>
      <c r="O14" s="90"/>
      <c r="P14" s="80"/>
      <c r="Q14" s="90"/>
      <c r="R14" s="80"/>
      <c r="S14" s="90"/>
      <c r="T14" s="80"/>
      <c r="U14" s="90"/>
      <c r="V14" s="80"/>
      <c r="W14" s="90"/>
      <c r="X14" s="80"/>
      <c r="Y14" s="90"/>
      <c r="Z14" s="80"/>
      <c r="AA14" s="90"/>
      <c r="AB14" s="80"/>
      <c r="AC14" s="87"/>
      <c r="AD14" s="87"/>
      <c r="AE14" s="91"/>
    </row>
    <row r="15" spans="1:31" x14ac:dyDescent="0.35">
      <c r="A15" s="38" t="s">
        <v>97</v>
      </c>
      <c r="B15" s="39" t="s">
        <v>9</v>
      </c>
      <c r="C15" s="45">
        <v>2</v>
      </c>
      <c r="D15" s="73">
        <f>SUM(H15,J15,L15,N15,P15,R15,T15,V15,X15,Z15,AB15,AD15)</f>
        <v>85</v>
      </c>
      <c r="E15" s="41">
        <f>SUM(I15+K15+M15+O15+Q15+S15+U15+W15+Y15+AA15+AC15+AE15)</f>
        <v>0.33203703703703707</v>
      </c>
      <c r="F15" s="40">
        <f>COUNT(H15,J15,L15,N15,P15,R15,T15,V15,X15,Z15)</f>
        <v>3</v>
      </c>
      <c r="G15" s="74">
        <f>COUNT(AB15, AD15)</f>
        <v>0</v>
      </c>
      <c r="H15" s="71">
        <v>29</v>
      </c>
      <c r="I15" s="46">
        <v>2.0625000000000001E-2</v>
      </c>
      <c r="J15" s="40">
        <v>27</v>
      </c>
      <c r="K15" s="44">
        <v>0.28138888888888891</v>
      </c>
      <c r="L15" s="40">
        <v>29</v>
      </c>
      <c r="M15" s="44">
        <v>3.0023148148148149E-2</v>
      </c>
      <c r="N15" s="40"/>
      <c r="O15" s="44"/>
      <c r="P15" s="40"/>
      <c r="Q15" s="44"/>
      <c r="R15" s="40"/>
      <c r="S15" s="44"/>
      <c r="T15" s="40"/>
      <c r="U15" s="40"/>
      <c r="V15" s="40"/>
      <c r="W15" s="44"/>
      <c r="X15" s="40"/>
      <c r="Y15" s="44"/>
      <c r="Z15" s="40"/>
      <c r="AA15" s="40"/>
      <c r="AB15" s="40"/>
      <c r="AC15" s="46"/>
      <c r="AD15" s="45"/>
      <c r="AE15" s="48"/>
    </row>
    <row r="16" spans="1:31" x14ac:dyDescent="0.35">
      <c r="A16" s="38" t="s">
        <v>54</v>
      </c>
      <c r="B16" s="39" t="s">
        <v>9</v>
      </c>
      <c r="C16" s="45">
        <v>3</v>
      </c>
      <c r="D16" s="73">
        <f>SUM(H16,J16,L16,N16,P16,R16,T16,V16,X16,Z16,AB16,AD16)</f>
        <v>83</v>
      </c>
      <c r="E16" s="41">
        <f>SUM(I16+K16+M16+O16+Q16+S16+U16+W16+Y16+AA16+AC16+AE16)</f>
        <v>0.2933912037037037</v>
      </c>
      <c r="F16" s="40">
        <f>COUNT(H16,J16,L16,N16,P16,R16,T16,V16,X16,Z16)</f>
        <v>3</v>
      </c>
      <c r="G16" s="74">
        <f>COUNT(AB16, AD16)</f>
        <v>0</v>
      </c>
      <c r="H16" s="71">
        <v>27</v>
      </c>
      <c r="I16" s="46">
        <v>2.2337962962962962E-2</v>
      </c>
      <c r="J16" s="40">
        <v>29</v>
      </c>
      <c r="K16" s="44">
        <v>0.2374074074074074</v>
      </c>
      <c r="L16" s="40">
        <v>27</v>
      </c>
      <c r="M16" s="44">
        <v>3.3645833333333333E-2</v>
      </c>
      <c r="N16" s="40"/>
      <c r="O16" s="44"/>
      <c r="P16" s="40"/>
      <c r="Q16" s="44"/>
      <c r="R16" s="40"/>
      <c r="S16" s="44"/>
      <c r="T16" s="40"/>
      <c r="U16" s="41"/>
      <c r="V16" s="40"/>
      <c r="W16" s="44"/>
      <c r="X16" s="40"/>
      <c r="Y16" s="44"/>
      <c r="Z16" s="40"/>
      <c r="AA16" s="40"/>
      <c r="AB16" s="40"/>
      <c r="AC16" s="46"/>
      <c r="AD16" s="45"/>
      <c r="AE16" s="48"/>
    </row>
    <row r="17" spans="1:31" x14ac:dyDescent="0.35">
      <c r="A17" s="38" t="s">
        <v>69</v>
      </c>
      <c r="B17" s="39" t="s">
        <v>9</v>
      </c>
      <c r="C17" s="45">
        <v>4</v>
      </c>
      <c r="D17" s="73">
        <f>SUM(H17,J17,L17,N17,P17,R17,T17,V17,X17,Z17,AB17,AD17)</f>
        <v>81</v>
      </c>
      <c r="E17" s="41">
        <f>SUM(I17+K17+M17+O17+Q17+S17+U17+W17+Y17+AA17+AC17+AE17)</f>
        <v>0.32718749999999996</v>
      </c>
      <c r="F17" s="40">
        <f>COUNT(H17,J17,L17,N17,P17,R17,T17,V17,X17,Z17)</f>
        <v>3</v>
      </c>
      <c r="G17" s="74">
        <f>COUNT(AB17, AD17)</f>
        <v>0</v>
      </c>
      <c r="H17" s="71">
        <v>25</v>
      </c>
      <c r="I17" s="46">
        <v>2.3518518518518518E-2</v>
      </c>
      <c r="J17" s="40">
        <v>28</v>
      </c>
      <c r="K17" s="44">
        <v>0.27121527777777776</v>
      </c>
      <c r="L17" s="40">
        <v>28</v>
      </c>
      <c r="M17" s="44">
        <v>3.2453703703703707E-2</v>
      </c>
      <c r="N17" s="40"/>
      <c r="O17" s="44"/>
      <c r="P17" s="40"/>
      <c r="Q17" s="44"/>
      <c r="R17" s="40"/>
      <c r="S17" s="44"/>
      <c r="T17" s="40"/>
      <c r="U17" s="40"/>
      <c r="V17" s="40"/>
      <c r="W17" s="44"/>
      <c r="X17" s="40"/>
      <c r="Y17" s="44"/>
      <c r="Z17" s="40"/>
      <c r="AA17" s="40"/>
      <c r="AB17" s="40"/>
      <c r="AC17" s="46"/>
      <c r="AD17" s="45"/>
      <c r="AE17" s="48"/>
    </row>
    <row r="18" spans="1:31" x14ac:dyDescent="0.35">
      <c r="A18" s="38" t="s">
        <v>51</v>
      </c>
      <c r="B18" s="39" t="s">
        <v>9</v>
      </c>
      <c r="C18" s="45">
        <v>5</v>
      </c>
      <c r="D18" s="73">
        <f>SUM(H18,J18,L18,N18,P18,R18,T18,V18,X18,Z18,AB18,AD18)</f>
        <v>55</v>
      </c>
      <c r="E18" s="41">
        <f>SUM(I18+K18+M18+O18+Q18+S18+U18+W18+Y18+AA18+AC18+AE18)</f>
        <v>5.5972222222222215E-2</v>
      </c>
      <c r="F18" s="40">
        <f>COUNT(H18,J18,L18,N18,P18,R18,T18,V18,X18,Z18)</f>
        <v>2</v>
      </c>
      <c r="G18" s="74">
        <f>COUNT(AB18, AD18)</f>
        <v>0</v>
      </c>
      <c r="H18" s="71">
        <v>28</v>
      </c>
      <c r="I18" s="46">
        <v>2.2326388888888885E-2</v>
      </c>
      <c r="J18" s="40"/>
      <c r="K18" s="44"/>
      <c r="L18" s="40">
        <v>27</v>
      </c>
      <c r="M18" s="44">
        <v>3.3645833333333333E-2</v>
      </c>
      <c r="N18" s="40"/>
      <c r="O18" s="44"/>
      <c r="P18" s="40"/>
      <c r="Q18" s="44"/>
      <c r="R18" s="40"/>
      <c r="S18" s="44"/>
      <c r="T18" s="40"/>
      <c r="U18" s="44"/>
      <c r="V18" s="40"/>
      <c r="W18" s="44"/>
      <c r="X18" s="40"/>
      <c r="Y18" s="44"/>
      <c r="Z18" s="40"/>
      <c r="AA18" s="44"/>
      <c r="AB18" s="40"/>
      <c r="AC18" s="46"/>
      <c r="AD18" s="45"/>
      <c r="AE18" s="47"/>
    </row>
    <row r="19" spans="1:31" x14ac:dyDescent="0.35">
      <c r="A19" s="38" t="s">
        <v>50</v>
      </c>
      <c r="B19" s="39" t="s">
        <v>9</v>
      </c>
      <c r="C19" s="45">
        <v>6</v>
      </c>
      <c r="D19" s="73">
        <f>SUM(H19,J19,L19,N19,P19,R19,T19,V19,X19,Z19,AB19,AD19)</f>
        <v>51</v>
      </c>
      <c r="E19" s="41">
        <f>SUM(I19+K19+M19+O19+Q19+S19+U19+W19+Y19+AA19+AC19+AE19)</f>
        <v>5.9155092592592592E-2</v>
      </c>
      <c r="F19" s="40">
        <f>COUNT(H19,J19,L19,N19,P19,R19,T19,V19,X19,Z19)</f>
        <v>2</v>
      </c>
      <c r="G19" s="74">
        <f>COUNT(AB19, AD19)</f>
        <v>0</v>
      </c>
      <c r="H19" s="71">
        <v>26</v>
      </c>
      <c r="I19" s="46">
        <v>2.2465277777777778E-2</v>
      </c>
      <c r="J19" s="40"/>
      <c r="K19" s="44"/>
      <c r="L19" s="40">
        <v>25</v>
      </c>
      <c r="M19" s="44">
        <v>3.6689814814814814E-2</v>
      </c>
      <c r="N19" s="40"/>
      <c r="O19" s="44"/>
      <c r="P19" s="40"/>
      <c r="Q19" s="44"/>
      <c r="R19" s="40"/>
      <c r="S19" s="44"/>
      <c r="T19" s="40"/>
      <c r="U19" s="44"/>
      <c r="V19" s="40"/>
      <c r="W19" s="44"/>
      <c r="X19" s="40"/>
      <c r="Y19" s="44"/>
      <c r="Z19" s="40"/>
      <c r="AA19" s="40"/>
      <c r="AB19" s="40"/>
      <c r="AC19" s="45"/>
      <c r="AD19" s="45"/>
      <c r="AE19" s="47"/>
    </row>
    <row r="20" spans="1:31" hidden="1" x14ac:dyDescent="0.35">
      <c r="A20" s="38" t="s">
        <v>57</v>
      </c>
      <c r="B20" s="39" t="s">
        <v>6</v>
      </c>
      <c r="C20" s="45">
        <v>6</v>
      </c>
      <c r="D20" s="73">
        <f>SUM(H20,J20,L20,N20,P20,R20,T20,V20,X20,Z20,AB20,AD20)</f>
        <v>28</v>
      </c>
      <c r="E20" s="41">
        <f>SUM(I20+K20+M20+O20+Q20+S20+U20+W20+Y20+AA20+AC20+AE20)</f>
        <v>1.9606481481481482E-2</v>
      </c>
      <c r="F20" s="40">
        <f>COUNT(H20,J20,L20,N20,P20,R20,T20,V20,X20,Z20)</f>
        <v>1</v>
      </c>
      <c r="G20" s="74">
        <f>COUNT(AB20, AD20)</f>
        <v>0</v>
      </c>
      <c r="H20" s="71">
        <v>28</v>
      </c>
      <c r="I20" s="46">
        <v>1.9606481481481482E-2</v>
      </c>
      <c r="J20" s="40"/>
      <c r="K20" s="44"/>
      <c r="L20" s="40"/>
      <c r="M20" s="44"/>
      <c r="N20" s="40"/>
      <c r="O20" s="44"/>
      <c r="P20" s="40"/>
      <c r="Q20" s="44"/>
      <c r="R20" s="40"/>
      <c r="S20" s="44"/>
      <c r="T20" s="40"/>
      <c r="U20" s="40"/>
      <c r="V20" s="40"/>
      <c r="W20" s="44"/>
      <c r="X20" s="40"/>
      <c r="Y20" s="40"/>
      <c r="Z20" s="40"/>
      <c r="AA20" s="44"/>
      <c r="AB20" s="40"/>
      <c r="AC20" s="45"/>
      <c r="AD20" s="45"/>
      <c r="AE20" s="47"/>
    </row>
    <row r="21" spans="1:31" x14ac:dyDescent="0.35">
      <c r="A21" s="38" t="s">
        <v>53</v>
      </c>
      <c r="B21" s="39" t="s">
        <v>9</v>
      </c>
      <c r="C21" s="45">
        <v>7</v>
      </c>
      <c r="D21" s="73">
        <f>SUM(H21,J21,L21,N21,P21,R21,T21,V21,X21,Z21,AB21,AD21)</f>
        <v>48</v>
      </c>
      <c r="E21" s="41">
        <f>SUM(I21+K21+M21+O21+Q21+S21+U21+W21+Y21+AA21+AC21+AE21)</f>
        <v>6.1469907407407404E-2</v>
      </c>
      <c r="F21" s="40">
        <f>COUNT(H21,J21,L21,N21,P21,R21,T21,V21,X21,Z21)</f>
        <v>2</v>
      </c>
      <c r="G21" s="74">
        <f>COUNT(AB21, AD21)</f>
        <v>0</v>
      </c>
      <c r="H21" s="71">
        <v>23</v>
      </c>
      <c r="I21" s="46">
        <v>2.478009259259259E-2</v>
      </c>
      <c r="J21" s="40"/>
      <c r="K21" s="44"/>
      <c r="L21" s="40">
        <v>25</v>
      </c>
      <c r="M21" s="44">
        <v>3.6689814814814814E-2</v>
      </c>
      <c r="N21" s="40"/>
      <c r="O21" s="44"/>
      <c r="P21" s="40"/>
      <c r="Q21" s="44"/>
      <c r="R21" s="40"/>
      <c r="S21" s="44"/>
      <c r="T21" s="40"/>
      <c r="U21" s="41"/>
      <c r="V21" s="40"/>
      <c r="W21" s="44"/>
      <c r="X21" s="40"/>
      <c r="Y21" s="44"/>
      <c r="Z21" s="40"/>
      <c r="AA21" s="44"/>
      <c r="AB21" s="40"/>
      <c r="AC21" s="46"/>
      <c r="AD21" s="45"/>
      <c r="AE21" s="47"/>
    </row>
    <row r="22" spans="1:31" x14ac:dyDescent="0.35">
      <c r="A22" s="38" t="s">
        <v>55</v>
      </c>
      <c r="B22" s="39" t="s">
        <v>9</v>
      </c>
      <c r="C22" s="45">
        <v>8</v>
      </c>
      <c r="D22" s="73">
        <f>SUM(H22,J22,L22,N22,P22,R22,T22,V22,X22,Z22,AB22,AD22)</f>
        <v>47</v>
      </c>
      <c r="E22" s="41">
        <f>SUM(I22+K22+M22+O22+Q22+S22+U22+W22+Y22+AA22+AC22+AE22)</f>
        <v>6.6793981481481482E-2</v>
      </c>
      <c r="F22" s="40">
        <f>COUNT(H22,J22,L22,N22,P22,R22,T22,V22,X22,Z22)</f>
        <v>2</v>
      </c>
      <c r="G22" s="74">
        <f>COUNT(AB22, AD22)</f>
        <v>0</v>
      </c>
      <c r="H22" s="71">
        <v>22</v>
      </c>
      <c r="I22" s="46">
        <v>3.0104166666666668E-2</v>
      </c>
      <c r="J22" s="40"/>
      <c r="K22" s="44"/>
      <c r="L22" s="40">
        <v>25</v>
      </c>
      <c r="M22" s="44">
        <v>3.6689814814814814E-2</v>
      </c>
      <c r="N22" s="40"/>
      <c r="O22" s="44"/>
      <c r="P22" s="40"/>
      <c r="Q22" s="44"/>
      <c r="R22" s="40"/>
      <c r="S22" s="44"/>
      <c r="T22" s="40"/>
      <c r="U22" s="44"/>
      <c r="V22" s="40"/>
      <c r="W22" s="44"/>
      <c r="X22" s="40"/>
      <c r="Y22" s="44"/>
      <c r="Z22" s="40"/>
      <c r="AA22" s="44"/>
      <c r="AB22" s="40"/>
      <c r="AC22" s="45"/>
      <c r="AD22" s="45"/>
      <c r="AE22" s="47"/>
    </row>
    <row r="23" spans="1:31" x14ac:dyDescent="0.35">
      <c r="A23" s="38" t="s">
        <v>71</v>
      </c>
      <c r="B23" s="39" t="s">
        <v>9</v>
      </c>
      <c r="C23" s="45">
        <v>9</v>
      </c>
      <c r="D23" s="73">
        <f>SUM(H23,J23,L23,N23,P23,R23,T23,V23,X23,Z23,AB23,AD23)</f>
        <v>46</v>
      </c>
      <c r="E23" s="41">
        <f>SUM(I23+K23+M23+O23+Q23+S23+U23+W23+Y23+AA23+AC23+AE23)</f>
        <v>6.3090277777777787E-2</v>
      </c>
      <c r="F23" s="40">
        <f>COUNT(H23,J23,L23,N23,P23,R23,T23,V23,X23,Z23)</f>
        <v>2</v>
      </c>
      <c r="G23" s="74">
        <f>COUNT(AB23, AD23)</f>
        <v>0</v>
      </c>
      <c r="H23" s="71">
        <v>24</v>
      </c>
      <c r="I23" s="46">
        <v>2.4548611111111115E-2</v>
      </c>
      <c r="J23" s="40"/>
      <c r="K23" s="44"/>
      <c r="L23" s="40">
        <v>22</v>
      </c>
      <c r="M23" s="44">
        <v>3.8541666666666669E-2</v>
      </c>
      <c r="N23" s="40"/>
      <c r="O23" s="44"/>
      <c r="P23" s="40"/>
      <c r="Q23" s="44"/>
      <c r="R23" s="40"/>
      <c r="S23" s="44"/>
      <c r="T23" s="40"/>
      <c r="U23" s="44"/>
      <c r="V23" s="40"/>
      <c r="W23" s="44"/>
      <c r="X23" s="40"/>
      <c r="Y23" s="44"/>
      <c r="Z23" s="40"/>
      <c r="AA23" s="44"/>
      <c r="AB23" s="40"/>
      <c r="AC23" s="46"/>
      <c r="AD23" s="45"/>
      <c r="AE23" s="47"/>
    </row>
    <row r="24" spans="1:31" x14ac:dyDescent="0.35">
      <c r="A24" s="23" t="s">
        <v>82</v>
      </c>
      <c r="B24" s="24" t="s">
        <v>10</v>
      </c>
      <c r="C24" s="87">
        <v>1</v>
      </c>
      <c r="D24" s="78">
        <f>SUM(H24,J24,L24,N24,P24,R24,T24,V24,X24,Z24,AB24,AD24)</f>
        <v>88</v>
      </c>
      <c r="E24" s="79">
        <f>SUM(I24+K24+M24+O24+Q24+S24+U24+W24+Y24+AA24+AC24+AE24)</f>
        <v>0.31642361111111111</v>
      </c>
      <c r="F24" s="80">
        <f>COUNT(H24,J24,L24,N24,P24,R24,T24,V24,X24,Z24)</f>
        <v>3</v>
      </c>
      <c r="G24" s="81">
        <f>COUNT(AB24, AD24)</f>
        <v>0</v>
      </c>
      <c r="H24" s="88">
        <v>30</v>
      </c>
      <c r="I24" s="89">
        <v>2.3229166666666665E-2</v>
      </c>
      <c r="J24" s="80">
        <v>29</v>
      </c>
      <c r="K24" s="90">
        <v>0.25767361111111109</v>
      </c>
      <c r="L24" s="80">
        <v>29</v>
      </c>
      <c r="M24" s="90">
        <v>3.5520833333333335E-2</v>
      </c>
      <c r="N24" s="80"/>
      <c r="O24" s="79"/>
      <c r="P24" s="80"/>
      <c r="Q24" s="90"/>
      <c r="R24" s="80"/>
      <c r="S24" s="90"/>
      <c r="T24" s="80"/>
      <c r="U24" s="90"/>
      <c r="V24" s="80"/>
      <c r="W24" s="90"/>
      <c r="X24" s="80"/>
      <c r="Y24" s="90"/>
      <c r="Z24" s="80"/>
      <c r="AA24" s="80"/>
      <c r="AB24" s="80"/>
      <c r="AC24" s="87"/>
      <c r="AD24" s="87"/>
      <c r="AE24" s="92"/>
    </row>
    <row r="25" spans="1:31" x14ac:dyDescent="0.35">
      <c r="A25" s="38" t="s">
        <v>114</v>
      </c>
      <c r="B25" s="39" t="s">
        <v>10</v>
      </c>
      <c r="C25" s="45">
        <v>2</v>
      </c>
      <c r="D25" s="73">
        <f>SUM(H25,J25,L25,N25,P25,R25,T25,V25,X25,Z25,AB25,AD25)</f>
        <v>60</v>
      </c>
      <c r="E25" s="41">
        <f>SUM(I25+K25+M25+O25+Q25+S25+U25+W25+Y25+AA25+AC25+AE25)</f>
        <v>0.23711805555555557</v>
      </c>
      <c r="F25" s="40">
        <f>COUNT(H25,J25,L25,N25,P25,R25,T25,V25,X25,Z25)</f>
        <v>2</v>
      </c>
      <c r="G25" s="74">
        <f>COUNT(AB25, AD25)</f>
        <v>0</v>
      </c>
      <c r="H25" s="71"/>
      <c r="I25" s="46"/>
      <c r="J25" s="40">
        <v>30</v>
      </c>
      <c r="K25" s="44">
        <v>0.20674768518518519</v>
      </c>
      <c r="L25" s="40">
        <v>30</v>
      </c>
      <c r="M25" s="44">
        <v>3.037037037037037E-2</v>
      </c>
      <c r="N25" s="40"/>
      <c r="O25" s="44"/>
      <c r="P25" s="40"/>
      <c r="Q25" s="44"/>
      <c r="R25" s="40"/>
      <c r="S25" s="44"/>
      <c r="T25" s="40"/>
      <c r="U25" s="44"/>
      <c r="V25" s="40"/>
      <c r="W25" s="44"/>
      <c r="X25" s="40"/>
      <c r="Y25" s="44"/>
      <c r="Z25" s="40"/>
      <c r="AA25" s="40"/>
      <c r="AB25" s="40"/>
      <c r="AC25" s="45"/>
      <c r="AD25" s="45"/>
      <c r="AE25" s="48"/>
    </row>
    <row r="26" spans="1:31" x14ac:dyDescent="0.35">
      <c r="A26" s="23" t="s">
        <v>118</v>
      </c>
      <c r="B26" s="24" t="s">
        <v>11</v>
      </c>
      <c r="C26" s="87">
        <v>1</v>
      </c>
      <c r="D26" s="78">
        <f>SUM(H26,J26,L26,N26,P26,R26,T26,V26,X26,Z26,AB26,AD26)</f>
        <v>30</v>
      </c>
      <c r="E26" s="79">
        <f>SUM(I26+K26+M26+O26+Q26+S26+U26+W26+Y26+AA26+AC26+AE26)</f>
        <v>3.9317129629629632E-2</v>
      </c>
      <c r="F26" s="80">
        <f>COUNT(H26,J26,L26,N26,P26,R26,T26,V26,X26,Z26)</f>
        <v>1</v>
      </c>
      <c r="G26" s="81">
        <f>COUNT(AB26, AD26)</f>
        <v>0</v>
      </c>
      <c r="H26" s="88"/>
      <c r="I26" s="89"/>
      <c r="J26" s="80"/>
      <c r="K26" s="90"/>
      <c r="L26" s="80">
        <v>30</v>
      </c>
      <c r="M26" s="90">
        <v>3.9317129629629632E-2</v>
      </c>
      <c r="N26" s="80"/>
      <c r="O26" s="90"/>
      <c r="P26" s="80"/>
      <c r="Q26" s="90"/>
      <c r="R26" s="80"/>
      <c r="S26" s="90"/>
      <c r="T26" s="80"/>
      <c r="U26" s="79"/>
      <c r="V26" s="80"/>
      <c r="W26" s="90"/>
      <c r="X26" s="80"/>
      <c r="Y26" s="90"/>
      <c r="Z26" s="80"/>
      <c r="AA26" s="80"/>
      <c r="AB26" s="80"/>
      <c r="AC26" s="89"/>
      <c r="AD26" s="87"/>
      <c r="AE26" s="92"/>
    </row>
    <row r="27" spans="1:31" x14ac:dyDescent="0.35">
      <c r="A27" s="23" t="s">
        <v>49</v>
      </c>
      <c r="B27" s="24" t="s">
        <v>28</v>
      </c>
      <c r="C27" s="87">
        <v>1</v>
      </c>
      <c r="D27" s="78">
        <f>SUM(H27,J27,L27,N27,P27,R27,T27,V27,X27,Z27,AB27,AD27)</f>
        <v>87</v>
      </c>
      <c r="E27" s="79">
        <f>SUM(I27+K27+M27+O27+Q27+S27+U27+W27+Y27+AA27+AC27+AE27)</f>
        <v>0.18464120370370371</v>
      </c>
      <c r="F27" s="80">
        <f>COUNT(H27,J27,L27,N27,P27,R27,T27,V27,X27,Z27)</f>
        <v>3</v>
      </c>
      <c r="G27" s="81">
        <f>COUNT(AB27, AD27)</f>
        <v>0</v>
      </c>
      <c r="H27" s="88">
        <v>30</v>
      </c>
      <c r="I27" s="89">
        <v>1.5150462962962963E-2</v>
      </c>
      <c r="J27" s="80">
        <v>28</v>
      </c>
      <c r="K27" s="90">
        <v>0.14891203703703704</v>
      </c>
      <c r="L27" s="80">
        <v>29</v>
      </c>
      <c r="M27" s="90">
        <v>2.0578703703703703E-2</v>
      </c>
      <c r="N27" s="80"/>
      <c r="O27" s="90"/>
      <c r="P27" s="80"/>
      <c r="Q27" s="90"/>
      <c r="R27" s="80"/>
      <c r="S27" s="90"/>
      <c r="T27" s="80"/>
      <c r="U27" s="80"/>
      <c r="V27" s="80"/>
      <c r="W27" s="90"/>
      <c r="X27" s="80"/>
      <c r="Y27" s="90"/>
      <c r="Z27" s="80"/>
      <c r="AA27" s="80"/>
      <c r="AB27" s="80"/>
      <c r="AC27" s="89"/>
      <c r="AD27" s="87"/>
      <c r="AE27" s="92"/>
    </row>
    <row r="28" spans="1:31" hidden="1" x14ac:dyDescent="0.35">
      <c r="A28" s="38" t="s">
        <v>63</v>
      </c>
      <c r="B28" s="39" t="s">
        <v>5</v>
      </c>
      <c r="C28" s="45">
        <v>11</v>
      </c>
      <c r="D28" s="73">
        <f>SUM(H28,J28,L28,N28,P28,R28,T28,V28,X28,Z28,AB28,AD28)</f>
        <v>47</v>
      </c>
      <c r="E28" s="41">
        <f>SUM(I28+K28+M28+O28+Q28+S28+U28+W28+Y28+AA28+AC28+AE28)</f>
        <v>0.19089120370370372</v>
      </c>
      <c r="F28" s="40">
        <f>COUNT(H28,J28,L28,N28,P28,R28,T28,V28,X28,Z28)</f>
        <v>2</v>
      </c>
      <c r="G28" s="74">
        <f>COUNT(AB28, AD28)</f>
        <v>0</v>
      </c>
      <c r="H28" s="71">
        <v>24</v>
      </c>
      <c r="I28" s="46">
        <v>1.7696759259259259E-2</v>
      </c>
      <c r="J28" s="40">
        <v>23</v>
      </c>
      <c r="K28" s="44">
        <v>0.17319444444444446</v>
      </c>
      <c r="L28" s="40"/>
      <c r="M28" s="44"/>
      <c r="N28" s="40"/>
      <c r="O28" s="44"/>
      <c r="P28" s="40"/>
      <c r="Q28" s="44"/>
      <c r="R28" s="40"/>
      <c r="S28" s="44"/>
      <c r="T28" s="40"/>
      <c r="U28" s="44"/>
      <c r="V28" s="40"/>
      <c r="W28" s="44"/>
      <c r="X28" s="40"/>
      <c r="Y28" s="44"/>
      <c r="Z28" s="40"/>
      <c r="AA28" s="44"/>
      <c r="AB28" s="40"/>
      <c r="AC28" s="45"/>
      <c r="AD28" s="45"/>
      <c r="AE28" s="47"/>
    </row>
    <row r="29" spans="1:31" x14ac:dyDescent="0.35">
      <c r="A29" s="38" t="s">
        <v>75</v>
      </c>
      <c r="B29" s="39" t="s">
        <v>28</v>
      </c>
      <c r="C29" s="45">
        <v>2</v>
      </c>
      <c r="D29" s="73">
        <f>SUM(H29,J29,L29,N29,P29,R29,T29,V29,X29,Z29,AB29,AD29)</f>
        <v>80</v>
      </c>
      <c r="E29" s="41">
        <f>SUM(I29+K29+M29+O29+Q29+S29+U29+W29+Y29+AA29+AC29+AE29)</f>
        <v>0.19361111111111109</v>
      </c>
      <c r="F29" s="40">
        <f>COUNT(H29,J29,L29,N29,P29,R29,T29,V29,X29,Z29)</f>
        <v>3</v>
      </c>
      <c r="G29" s="74">
        <f>COUNT(AB29, AD29)</f>
        <v>0</v>
      </c>
      <c r="H29" s="71">
        <v>27</v>
      </c>
      <c r="I29" s="46">
        <v>1.6284722222222221E-2</v>
      </c>
      <c r="J29" s="40">
        <v>26</v>
      </c>
      <c r="K29" s="44">
        <v>0.15474537037037037</v>
      </c>
      <c r="L29" s="40">
        <v>27</v>
      </c>
      <c r="M29" s="44">
        <v>2.2581018518518518E-2</v>
      </c>
      <c r="N29" s="40"/>
      <c r="O29" s="44"/>
      <c r="P29" s="40"/>
      <c r="Q29" s="44"/>
      <c r="R29" s="40"/>
      <c r="S29" s="44"/>
      <c r="T29" s="40"/>
      <c r="U29" s="44"/>
      <c r="V29" s="40"/>
      <c r="W29" s="44"/>
      <c r="X29" s="40"/>
      <c r="Y29" s="44"/>
      <c r="Z29" s="40"/>
      <c r="AA29" s="44"/>
      <c r="AB29" s="40"/>
      <c r="AC29" s="46"/>
      <c r="AD29" s="45"/>
      <c r="AE29" s="47"/>
    </row>
    <row r="30" spans="1:31" x14ac:dyDescent="0.35">
      <c r="A30" s="38" t="s">
        <v>117</v>
      </c>
      <c r="B30" s="39" t="s">
        <v>28</v>
      </c>
      <c r="C30" s="45">
        <v>3</v>
      </c>
      <c r="D30" s="73">
        <f>SUM(H30,J30,L30,N30,P30,R30,T30,V30,X30,Z30,AB30,AD30)</f>
        <v>78</v>
      </c>
      <c r="E30" s="41">
        <f>SUM(I30+K30+M30+O30+Q30+S30+U30+W30+Y30+AA30+AC30+AE30)</f>
        <v>0.17849537037037036</v>
      </c>
      <c r="F30" s="40">
        <f>COUNT(H30,J30,L30,N30,P30,R30,T30,V30,X30,Z30)</f>
        <v>3</v>
      </c>
      <c r="G30" s="74">
        <f>COUNT(AB30, AD30)</f>
        <v>0</v>
      </c>
      <c r="H30" s="71">
        <v>24</v>
      </c>
      <c r="I30" s="46">
        <v>1.7488425925925925E-2</v>
      </c>
      <c r="J30" s="40">
        <v>29</v>
      </c>
      <c r="K30" s="44">
        <v>0.13815972222222223</v>
      </c>
      <c r="L30" s="40">
        <v>25</v>
      </c>
      <c r="M30" s="44">
        <v>2.2847222222222224E-2</v>
      </c>
      <c r="N30" s="40"/>
      <c r="O30" s="44"/>
      <c r="P30" s="40"/>
      <c r="Q30" s="44"/>
      <c r="R30" s="40"/>
      <c r="S30" s="44"/>
      <c r="T30" s="40"/>
      <c r="U30" s="44"/>
      <c r="V30" s="40"/>
      <c r="W30" s="44"/>
      <c r="X30" s="40"/>
      <c r="Y30" s="44"/>
      <c r="Z30" s="40"/>
      <c r="AA30" s="44"/>
      <c r="AB30" s="40"/>
      <c r="AC30" s="45"/>
      <c r="AD30" s="45"/>
      <c r="AE30" s="48"/>
    </row>
    <row r="31" spans="1:31" hidden="1" x14ac:dyDescent="0.35">
      <c r="A31" s="38" t="s">
        <v>65</v>
      </c>
      <c r="B31" s="39" t="s">
        <v>5</v>
      </c>
      <c r="C31" s="45">
        <v>15</v>
      </c>
      <c r="D31" s="73">
        <f>SUM(H31,J31,L31,N31,P31,R31,T31,V31,X31,Z31,AB31,AD31)</f>
        <v>30</v>
      </c>
      <c r="E31" s="41">
        <f>SUM(I31+K31+M31+O31+Q31+S31+U31+W31+Y31+AA31+AC31+AE31)</f>
        <v>1.5752314814814813E-2</v>
      </c>
      <c r="F31" s="40">
        <f>COUNT(H31,J31,L31,N31,P31,R31,T31,V31,X31,Z31)</f>
        <v>1</v>
      </c>
      <c r="G31" s="74">
        <f>COUNT(AB31, AD31)</f>
        <v>0</v>
      </c>
      <c r="H31" s="71">
        <v>30</v>
      </c>
      <c r="I31" s="46">
        <v>1.5752314814814813E-2</v>
      </c>
      <c r="J31" s="40"/>
      <c r="K31" s="44"/>
      <c r="L31" s="40"/>
      <c r="M31" s="44"/>
      <c r="N31" s="40"/>
      <c r="O31" s="44"/>
      <c r="P31" s="40"/>
      <c r="Q31" s="44"/>
      <c r="R31" s="40"/>
      <c r="S31" s="44"/>
      <c r="T31" s="40"/>
      <c r="U31" s="44"/>
      <c r="V31" s="40"/>
      <c r="W31" s="44"/>
      <c r="X31" s="40"/>
      <c r="Y31" s="44"/>
      <c r="Z31" s="40"/>
      <c r="AA31" s="40"/>
      <c r="AB31" s="40"/>
      <c r="AC31" s="45"/>
      <c r="AD31" s="45"/>
      <c r="AE31" s="47"/>
    </row>
    <row r="32" spans="1:31" x14ac:dyDescent="0.35">
      <c r="A32" s="38" t="s">
        <v>60</v>
      </c>
      <c r="B32" s="39" t="s">
        <v>28</v>
      </c>
      <c r="C32" s="45">
        <v>4</v>
      </c>
      <c r="D32" s="73">
        <f>SUM(H32,J32,L32,N32,P32,R32,T32,V32,X32,Z32,AB32,AD32)</f>
        <v>77</v>
      </c>
      <c r="E32" s="41">
        <f>SUM(I32+K32+M32+O32+Q32+S32+U32+W32+Y32+AA32+AC32+AE32)</f>
        <v>0.24945601851851854</v>
      </c>
      <c r="F32" s="40">
        <f>COUNT(H32,J32,L32,N32,P32,R32,T32,V32,X32,Z32)</f>
        <v>3</v>
      </c>
      <c r="G32" s="74">
        <f>COUNT(AB32, AD32)</f>
        <v>0</v>
      </c>
      <c r="H32" s="71">
        <v>26</v>
      </c>
      <c r="I32" s="46">
        <v>1.7118055555555556E-2</v>
      </c>
      <c r="J32" s="40">
        <v>23</v>
      </c>
      <c r="K32" s="44">
        <v>0.21012731481481481</v>
      </c>
      <c r="L32" s="40">
        <v>28</v>
      </c>
      <c r="M32" s="44">
        <v>2.2210648148148149E-2</v>
      </c>
      <c r="N32" s="40"/>
      <c r="O32" s="44"/>
      <c r="P32" s="40"/>
      <c r="Q32" s="44"/>
      <c r="R32" s="40"/>
      <c r="S32" s="44"/>
      <c r="T32" s="40"/>
      <c r="U32" s="44"/>
      <c r="V32" s="40"/>
      <c r="W32" s="44"/>
      <c r="X32" s="40"/>
      <c r="Y32" s="44"/>
      <c r="Z32" s="40"/>
      <c r="AA32" s="44"/>
      <c r="AB32" s="40"/>
      <c r="AC32" s="45"/>
      <c r="AD32" s="45"/>
      <c r="AE32" s="47"/>
    </row>
    <row r="33" spans="1:31" x14ac:dyDescent="0.35">
      <c r="A33" s="38" t="s">
        <v>67</v>
      </c>
      <c r="B33" s="39" t="s">
        <v>28</v>
      </c>
      <c r="C33" s="45">
        <v>5</v>
      </c>
      <c r="D33" s="73">
        <f>SUM(H33,J33,L33,N33,P33,R33,T33,V33,X33,Z33,AB33,AD33)</f>
        <v>69</v>
      </c>
      <c r="E33" s="41">
        <f>SUM(I33+K33+M33+O33+Q33+S33+U33+W33+Y33+AA33+AC33+AE33)</f>
        <v>0.19796296296296298</v>
      </c>
      <c r="F33" s="40">
        <f>COUNT(H33,J33,L33,N33,P33,R33,T33,V33,X33,Z33)</f>
        <v>3</v>
      </c>
      <c r="G33" s="74">
        <f>COUNT(AB33, AD33)</f>
        <v>0</v>
      </c>
      <c r="H33" s="71">
        <v>21</v>
      </c>
      <c r="I33" s="46">
        <v>2.0925925925925928E-2</v>
      </c>
      <c r="J33" s="40">
        <v>28</v>
      </c>
      <c r="K33" s="44">
        <v>0.14891203703703704</v>
      </c>
      <c r="L33" s="40">
        <v>20</v>
      </c>
      <c r="M33" s="44">
        <v>2.8125000000000001E-2</v>
      </c>
      <c r="N33" s="40"/>
      <c r="O33" s="44"/>
      <c r="P33" s="40"/>
      <c r="Q33" s="44"/>
      <c r="R33" s="40"/>
      <c r="S33" s="44"/>
      <c r="T33" s="40"/>
      <c r="U33" s="44"/>
      <c r="V33" s="40"/>
      <c r="W33" s="44"/>
      <c r="X33" s="40"/>
      <c r="Y33" s="44"/>
      <c r="Z33" s="40"/>
      <c r="AA33" s="40"/>
      <c r="AB33" s="40"/>
      <c r="AC33" s="45"/>
      <c r="AD33" s="45"/>
      <c r="AE33" s="47"/>
    </row>
    <row r="34" spans="1:31" x14ac:dyDescent="0.35">
      <c r="A34" s="38" t="s">
        <v>110</v>
      </c>
      <c r="B34" s="39" t="s">
        <v>28</v>
      </c>
      <c r="C34" s="45">
        <v>6</v>
      </c>
      <c r="D34" s="73">
        <f>SUM(H34,J34,L34,N34,P34,R34,T34,V34,X34,Z34,AB34,AD34)</f>
        <v>49</v>
      </c>
      <c r="E34" s="41">
        <f>SUM(I34+K34+M34+O34+Q34+S34+U34+W34+Y34+AA34+AC34+AE34)</f>
        <v>0.19653935185185187</v>
      </c>
      <c r="F34" s="40">
        <f>COUNT(H34,J34,L34,N34,P34,R34,T34,V34,X34,Z34)</f>
        <v>2</v>
      </c>
      <c r="G34" s="74">
        <f>COUNT(AB34, AD34)</f>
        <v>0</v>
      </c>
      <c r="H34" s="71"/>
      <c r="I34" s="46"/>
      <c r="J34" s="40">
        <v>25</v>
      </c>
      <c r="K34" s="44">
        <v>0.17319444444444446</v>
      </c>
      <c r="L34" s="40">
        <v>24</v>
      </c>
      <c r="M34" s="44">
        <v>2.3344907407407408E-2</v>
      </c>
      <c r="N34" s="40"/>
      <c r="O34" s="44"/>
      <c r="P34" s="40"/>
      <c r="Q34" s="44"/>
      <c r="R34" s="40"/>
      <c r="S34" s="44"/>
      <c r="T34" s="40"/>
      <c r="U34" s="44"/>
      <c r="V34" s="40"/>
      <c r="W34" s="44"/>
      <c r="X34" s="40"/>
      <c r="Y34" s="44"/>
      <c r="Z34" s="40"/>
      <c r="AA34" s="40"/>
      <c r="AB34" s="40"/>
      <c r="AC34" s="45"/>
      <c r="AD34" s="45"/>
      <c r="AE34" s="47"/>
    </row>
    <row r="35" spans="1:31" x14ac:dyDescent="0.35">
      <c r="A35" s="38" t="s">
        <v>73</v>
      </c>
      <c r="B35" s="39" t="s">
        <v>28</v>
      </c>
      <c r="C35" s="45">
        <v>6</v>
      </c>
      <c r="D35" s="73">
        <f>SUM(H35,J35,L35,N35,P35,R35,T35,V35,X35,Z35,AB35,AD35)</f>
        <v>49</v>
      </c>
      <c r="E35" s="41">
        <f>SUM(I35+K35+M35+O35+Q35+S35+U35+W35+Y35+AA35+AC35+AE35)</f>
        <v>4.0613425925925928E-2</v>
      </c>
      <c r="F35" s="40">
        <f>COUNT(H35,J35,L35,N35,P35,R35,T35,V35,X35,Z35)</f>
        <v>2</v>
      </c>
      <c r="G35" s="74">
        <f>COUNT(AB35, AD35)</f>
        <v>0</v>
      </c>
      <c r="H35" s="71">
        <v>23</v>
      </c>
      <c r="I35" s="46">
        <v>1.7997685185185186E-2</v>
      </c>
      <c r="J35" s="40"/>
      <c r="K35" s="44"/>
      <c r="L35" s="40">
        <v>26</v>
      </c>
      <c r="M35" s="44">
        <v>2.2615740740740742E-2</v>
      </c>
      <c r="N35" s="40"/>
      <c r="O35" s="44"/>
      <c r="P35" s="40"/>
      <c r="Q35" s="44"/>
      <c r="R35" s="40"/>
      <c r="S35" s="44"/>
      <c r="T35" s="40"/>
      <c r="U35" s="44"/>
      <c r="V35" s="40"/>
      <c r="W35" s="44"/>
      <c r="X35" s="40"/>
      <c r="Y35" s="44"/>
      <c r="Z35" s="40"/>
      <c r="AA35" s="44"/>
      <c r="AB35" s="40"/>
      <c r="AC35" s="46"/>
      <c r="AD35" s="45"/>
      <c r="AE35" s="47"/>
    </row>
    <row r="36" spans="1:31" x14ac:dyDescent="0.35">
      <c r="A36" s="38" t="s">
        <v>88</v>
      </c>
      <c r="B36" s="39" t="s">
        <v>28</v>
      </c>
      <c r="C36" s="45">
        <v>8</v>
      </c>
      <c r="D36" s="73">
        <f>SUM(H36,J36,L36,N36,P36,R36,T36,V36,X36,Z36,AB36,AD36)</f>
        <v>47</v>
      </c>
      <c r="E36" s="41">
        <f>SUM(I36+K36+M36+O36+Q36+S36+U36+W36+Y36+AA36+AC36+AE36)</f>
        <v>5.1932870370370372E-2</v>
      </c>
      <c r="F36" s="40">
        <f>COUNT(H36,J36,L36,N36,P36,R36,T36,V36,X36,Z36)</f>
        <v>2</v>
      </c>
      <c r="G36" s="74">
        <f>COUNT(AB36, AD36)</f>
        <v>0</v>
      </c>
      <c r="H36" s="71">
        <v>29</v>
      </c>
      <c r="I36" s="46">
        <v>1.5462962962962963E-2</v>
      </c>
      <c r="J36" s="40"/>
      <c r="K36" s="44"/>
      <c r="L36" s="40">
        <v>18</v>
      </c>
      <c r="M36" s="44">
        <v>3.6469907407407409E-2</v>
      </c>
      <c r="N36" s="40"/>
      <c r="O36" s="44"/>
      <c r="P36" s="40"/>
      <c r="Q36" s="44"/>
      <c r="R36" s="40"/>
      <c r="S36" s="44"/>
      <c r="T36" s="40"/>
      <c r="U36" s="44"/>
      <c r="V36" s="40"/>
      <c r="W36" s="44"/>
      <c r="X36" s="40"/>
      <c r="Y36" s="44"/>
      <c r="Z36" s="40"/>
      <c r="AA36" s="44"/>
      <c r="AB36" s="40"/>
      <c r="AC36" s="46"/>
      <c r="AD36" s="45"/>
      <c r="AE36" s="47"/>
    </row>
    <row r="37" spans="1:31" x14ac:dyDescent="0.35">
      <c r="A37" s="38" t="s">
        <v>68</v>
      </c>
      <c r="B37" s="39" t="s">
        <v>28</v>
      </c>
      <c r="C37" s="45">
        <v>9</v>
      </c>
      <c r="D37" s="73">
        <f>SUM(H37,J37,L37,N37,P37,R37,T37,V37,X37,Z37,AB37,AD37)</f>
        <v>46</v>
      </c>
      <c r="E37" s="41">
        <f>SUM(I37+K37+M37+O37+Q37+S37+U37+W37+Y37+AA37+AC37+AE37)</f>
        <v>4.494212962962963E-2</v>
      </c>
      <c r="F37" s="40">
        <f>COUNT(H37,J37,L37,N37,P37,R37,T37,V37,X37,Z37)</f>
        <v>2</v>
      </c>
      <c r="G37" s="74">
        <f>COUNT(AB37, AD37)</f>
        <v>0</v>
      </c>
      <c r="H37" s="71">
        <v>25</v>
      </c>
      <c r="I37" s="46">
        <v>1.7372685185185185E-2</v>
      </c>
      <c r="J37" s="40"/>
      <c r="K37" s="44"/>
      <c r="L37" s="40">
        <v>21</v>
      </c>
      <c r="M37" s="44">
        <v>2.7569444444444445E-2</v>
      </c>
      <c r="N37" s="40"/>
      <c r="O37" s="44"/>
      <c r="P37" s="40"/>
      <c r="Q37" s="44"/>
      <c r="R37" s="40"/>
      <c r="S37" s="44"/>
      <c r="T37" s="40"/>
      <c r="U37" s="44"/>
      <c r="V37" s="40"/>
      <c r="W37" s="44"/>
      <c r="X37" s="40"/>
      <c r="Y37" s="44"/>
      <c r="Z37" s="40"/>
      <c r="AA37" s="40"/>
      <c r="AB37" s="40"/>
      <c r="AC37" s="45"/>
      <c r="AD37" s="45"/>
      <c r="AE37" s="48"/>
    </row>
    <row r="38" spans="1:31" x14ac:dyDescent="0.35">
      <c r="A38" s="38" t="s">
        <v>113</v>
      </c>
      <c r="B38" s="39" t="s">
        <v>28</v>
      </c>
      <c r="C38" s="45">
        <v>9</v>
      </c>
      <c r="D38" s="73">
        <f>SUM(H38,J38,L38,N38,P38,R38,T38,V38,X38,Z38,AB38,AD38)</f>
        <v>46</v>
      </c>
      <c r="E38" s="41">
        <f>SUM(I38+K38+M38+O38+Q38+S38+U38+W38+Y38+AA38+AC38+AE38)</f>
        <v>0.20965277777777777</v>
      </c>
      <c r="F38" s="40">
        <f>COUNT(H38,J38,L38,N38,P38,R38,T38,V38,X38,Z38)</f>
        <v>2</v>
      </c>
      <c r="G38" s="74">
        <f>COUNT(AB38, AD38)</f>
        <v>0</v>
      </c>
      <c r="H38" s="71"/>
      <c r="I38" s="46"/>
      <c r="J38" s="40">
        <v>24</v>
      </c>
      <c r="K38" s="44">
        <v>0.18486111111111111</v>
      </c>
      <c r="L38" s="40">
        <v>22</v>
      </c>
      <c r="M38" s="44">
        <v>2.4791666666666667E-2</v>
      </c>
      <c r="N38" s="40"/>
      <c r="O38" s="44"/>
      <c r="P38" s="40"/>
      <c r="Q38" s="44"/>
      <c r="R38" s="40"/>
      <c r="S38" s="44"/>
      <c r="T38" s="40"/>
      <c r="U38" s="44"/>
      <c r="V38" s="40"/>
      <c r="W38" s="44"/>
      <c r="X38" s="40"/>
      <c r="Y38" s="44"/>
      <c r="Z38" s="40"/>
      <c r="AA38" s="44"/>
      <c r="AB38" s="40"/>
      <c r="AC38" s="46"/>
      <c r="AD38" s="45"/>
      <c r="AE38" s="47"/>
    </row>
    <row r="39" spans="1:31" hidden="1" x14ac:dyDescent="0.35">
      <c r="A39" s="38" t="s">
        <v>72</v>
      </c>
      <c r="B39" s="39" t="s">
        <v>5</v>
      </c>
      <c r="C39" s="45">
        <v>19</v>
      </c>
      <c r="D39" s="73">
        <f>SUM(H39,J39,L39,N39,P39,R39,T39,V39,X39,Z39,AB39,AD39)</f>
        <v>17</v>
      </c>
      <c r="E39" s="41">
        <f>SUM(I39+K39+M39+O39+Q39+S39+U39+W39+Y39+AA39+AC39+AE39)</f>
        <v>2.0555555555555556E-2</v>
      </c>
      <c r="F39" s="40">
        <f>COUNT(H39,J39,L39,N39,P39,R39,T39,V39,X39,Z39)</f>
        <v>1</v>
      </c>
      <c r="G39" s="74">
        <f>COUNT(AB39, AD39)</f>
        <v>0</v>
      </c>
      <c r="H39" s="71">
        <v>17</v>
      </c>
      <c r="I39" s="46">
        <v>2.0555555555555556E-2</v>
      </c>
      <c r="J39" s="40"/>
      <c r="K39" s="44"/>
      <c r="L39" s="40"/>
      <c r="M39" s="44"/>
      <c r="N39" s="40"/>
      <c r="O39" s="44"/>
      <c r="P39" s="40"/>
      <c r="Q39" s="44"/>
      <c r="R39" s="40"/>
      <c r="S39" s="44"/>
      <c r="T39" s="40"/>
      <c r="U39" s="44"/>
      <c r="V39" s="40"/>
      <c r="W39" s="44"/>
      <c r="X39" s="40"/>
      <c r="Y39" s="44"/>
      <c r="Z39" s="40"/>
      <c r="AA39" s="44"/>
      <c r="AB39" s="40"/>
      <c r="AC39" s="46"/>
      <c r="AD39" s="45"/>
      <c r="AE39" s="47"/>
    </row>
    <row r="40" spans="1:31" x14ac:dyDescent="0.35">
      <c r="A40" s="38" t="s">
        <v>47</v>
      </c>
      <c r="B40" s="39" t="s">
        <v>28</v>
      </c>
      <c r="C40" s="45">
        <v>11</v>
      </c>
      <c r="D40" s="73">
        <f>SUM(H40,J40,L40,N40,P40,R40,T40,V40,X40,Z40,AB40,AD40)</f>
        <v>41</v>
      </c>
      <c r="E40" s="41">
        <f>SUM(I40+K40+M40+O40+Q40+S40+U40+W40+Y40+AA40+AC40+AE40)</f>
        <v>5.0289351851851849E-2</v>
      </c>
      <c r="F40" s="40">
        <f>COUNT(H40,J40,L40,N40,P40,R40,T40,V40,X40,Z40)</f>
        <v>2</v>
      </c>
      <c r="G40" s="74">
        <f>COUNT(AB40, AD40)</f>
        <v>0</v>
      </c>
      <c r="H40" s="71">
        <v>22</v>
      </c>
      <c r="I40" s="46">
        <v>2.0914351851851851E-2</v>
      </c>
      <c r="J40" s="40"/>
      <c r="K40" s="44"/>
      <c r="L40" s="40">
        <v>19</v>
      </c>
      <c r="M40" s="44">
        <v>2.9374999999999998E-2</v>
      </c>
      <c r="N40" s="40"/>
      <c r="O40" s="44"/>
      <c r="P40" s="40"/>
      <c r="Q40" s="44"/>
      <c r="R40" s="40"/>
      <c r="S40" s="44"/>
      <c r="T40" s="40"/>
      <c r="U40" s="44"/>
      <c r="V40" s="40"/>
      <c r="W40" s="44"/>
      <c r="X40" s="40"/>
      <c r="Y40" s="44"/>
      <c r="Z40" s="40"/>
      <c r="AA40" s="44"/>
      <c r="AB40" s="40"/>
      <c r="AC40" s="45"/>
      <c r="AD40" s="45"/>
      <c r="AE40" s="47"/>
    </row>
    <row r="41" spans="1:31" x14ac:dyDescent="0.35">
      <c r="A41" s="38" t="s">
        <v>120</v>
      </c>
      <c r="B41" s="39" t="s">
        <v>28</v>
      </c>
      <c r="C41" s="45">
        <v>12</v>
      </c>
      <c r="D41" s="73">
        <f>SUM(H41,J41,L41,N41,P41,R41,T41,V41,X41,Z41,AB41,AD41)</f>
        <v>30</v>
      </c>
      <c r="E41" s="41">
        <f>SUM(I41+K41+M41+O41+Q41+S41+U41+W41+Y41+AA41+AC41+AE41)</f>
        <v>1.8900462962962963E-2</v>
      </c>
      <c r="F41" s="40">
        <f>COUNT(H41,J41,L41,N41,P41,R41,T41,V41,X41,Z41)</f>
        <v>1</v>
      </c>
      <c r="G41" s="74">
        <f>COUNT(AB41, AD41)</f>
        <v>0</v>
      </c>
      <c r="H41" s="71"/>
      <c r="I41" s="46"/>
      <c r="J41" s="40"/>
      <c r="K41" s="44"/>
      <c r="L41" s="40">
        <v>30</v>
      </c>
      <c r="M41" s="44">
        <v>1.8900462962962963E-2</v>
      </c>
      <c r="N41" s="40"/>
      <c r="O41" s="44"/>
      <c r="P41" s="40"/>
      <c r="Q41" s="44"/>
      <c r="R41" s="40"/>
      <c r="S41" s="44"/>
      <c r="T41" s="40"/>
      <c r="U41" s="40"/>
      <c r="V41" s="40"/>
      <c r="W41" s="44"/>
      <c r="X41" s="40"/>
      <c r="Y41" s="44"/>
      <c r="Z41" s="40"/>
      <c r="AA41" s="40"/>
      <c r="AB41" s="40"/>
      <c r="AC41" s="46"/>
      <c r="AD41" s="45"/>
      <c r="AE41" s="48"/>
    </row>
    <row r="42" spans="1:31" x14ac:dyDescent="0.35">
      <c r="A42" s="38" t="s">
        <v>121</v>
      </c>
      <c r="B42" s="39" t="s">
        <v>28</v>
      </c>
      <c r="C42" s="45">
        <v>15</v>
      </c>
      <c r="D42" s="73">
        <f>SUM(H42,J42,L42,N42,P42,R42,T42,V42,X42,Z42,AB42,AD42)</f>
        <v>23</v>
      </c>
      <c r="E42" s="41">
        <f>SUM(I42+K42+M42+O42+Q42+S42+U42+W42+Y42+AA42+AC42+AE42)</f>
        <v>2.3784722222222221E-2</v>
      </c>
      <c r="F42" s="40">
        <f>COUNT(H42,J42,L42,N42,P42,R42,T42,V42,X42,Z42)</f>
        <v>1</v>
      </c>
      <c r="G42" s="74">
        <f>COUNT(AB42, AD42)</f>
        <v>0</v>
      </c>
      <c r="H42" s="71"/>
      <c r="I42" s="46"/>
      <c r="J42" s="40"/>
      <c r="K42" s="44"/>
      <c r="L42" s="40">
        <v>23</v>
      </c>
      <c r="M42" s="44">
        <v>2.3784722222222221E-2</v>
      </c>
      <c r="N42" s="40"/>
      <c r="O42" s="44"/>
      <c r="P42" s="40"/>
      <c r="Q42" s="44"/>
      <c r="R42" s="40"/>
      <c r="S42" s="44"/>
      <c r="T42" s="40"/>
      <c r="U42" s="44"/>
      <c r="V42" s="40"/>
      <c r="W42" s="44"/>
      <c r="X42" s="40"/>
      <c r="Y42" s="44"/>
      <c r="Z42" s="40"/>
      <c r="AA42" s="44"/>
      <c r="AB42" s="40"/>
      <c r="AC42" s="45"/>
      <c r="AD42" s="45"/>
      <c r="AE42" s="47"/>
    </row>
    <row r="43" spans="1:31" s="183" customFormat="1" hidden="1" x14ac:dyDescent="0.35">
      <c r="A43" s="38" t="s">
        <v>111</v>
      </c>
      <c r="B43" s="39" t="s">
        <v>5</v>
      </c>
      <c r="C43" s="45">
        <v>15</v>
      </c>
      <c r="D43" s="73">
        <f>SUM(H43,J43,L43,N43,P43,R43,T43,V43,X43,Z43,AB43,AD43)</f>
        <v>30</v>
      </c>
      <c r="E43" s="41">
        <f>SUM(I43+K43+M43+O43+Q43+S43+U43+W43+Y43+AA43+AC43+AE43)</f>
        <v>0.14123842592592592</v>
      </c>
      <c r="F43" s="40">
        <f>COUNT(H43,J43,L43,N43,P43,R43,T43,V43,X43,Z43)</f>
        <v>1</v>
      </c>
      <c r="G43" s="74">
        <f>COUNT(AB43, AD43)</f>
        <v>0</v>
      </c>
      <c r="H43" s="71"/>
      <c r="I43" s="46"/>
      <c r="J43" s="40">
        <v>30</v>
      </c>
      <c r="K43" s="44">
        <v>0.14123842592592592</v>
      </c>
      <c r="L43" s="40"/>
      <c r="M43" s="44"/>
      <c r="N43" s="40"/>
      <c r="O43" s="44"/>
      <c r="P43" s="40"/>
      <c r="Q43" s="44"/>
      <c r="R43" s="40"/>
      <c r="S43" s="44"/>
      <c r="T43" s="40"/>
      <c r="U43" s="44"/>
      <c r="V43" s="40"/>
      <c r="W43" s="44"/>
      <c r="X43" s="40"/>
      <c r="Y43" s="44"/>
      <c r="Z43" s="40"/>
      <c r="AA43" s="44"/>
      <c r="AB43" s="40"/>
      <c r="AC43" s="46"/>
      <c r="AD43" s="45"/>
      <c r="AE43" s="47"/>
    </row>
    <row r="44" spans="1:31" hidden="1" x14ac:dyDescent="0.35">
      <c r="A44" s="38" t="s">
        <v>76</v>
      </c>
      <c r="B44" s="39" t="s">
        <v>5</v>
      </c>
      <c r="C44" s="45">
        <v>20</v>
      </c>
      <c r="D44" s="73">
        <f>SUM(H44,J44,L44,N44,P44,R44,T44,V44,X44,Z44,AB44,AD44)</f>
        <v>15</v>
      </c>
      <c r="E44" s="41">
        <f>SUM(I44+K44+M44+O44+Q44+S44+U44+W44+Y44+AA44+AC44+AE44)</f>
        <v>2.119212962962963E-2</v>
      </c>
      <c r="F44" s="40">
        <f>COUNT(H44,J44,L44,N44,P44,R44,T44,V44,X44,Z44)</f>
        <v>1</v>
      </c>
      <c r="G44" s="74">
        <f>COUNT(AB44, AD44)</f>
        <v>0</v>
      </c>
      <c r="H44" s="71">
        <v>15</v>
      </c>
      <c r="I44" s="46">
        <v>2.119212962962963E-2</v>
      </c>
      <c r="J44" s="40"/>
      <c r="K44" s="44"/>
      <c r="L44" s="40"/>
      <c r="M44" s="44"/>
      <c r="N44" s="40"/>
      <c r="O44" s="44"/>
      <c r="P44" s="40"/>
      <c r="Q44" s="44"/>
      <c r="R44" s="40"/>
      <c r="S44" s="44"/>
      <c r="T44" s="40"/>
      <c r="U44" s="46"/>
      <c r="V44" s="40"/>
      <c r="W44" s="44"/>
      <c r="X44" s="40"/>
      <c r="Y44" s="44"/>
      <c r="Z44" s="40"/>
      <c r="AA44" s="44"/>
      <c r="AB44" s="40"/>
      <c r="AC44" s="45"/>
      <c r="AD44" s="45"/>
      <c r="AE44" s="47"/>
    </row>
    <row r="45" spans="1:31" s="183" customFormat="1" x14ac:dyDescent="0.35">
      <c r="A45" s="23" t="s">
        <v>46</v>
      </c>
      <c r="B45" s="24" t="s">
        <v>5</v>
      </c>
      <c r="C45" s="87">
        <v>1</v>
      </c>
      <c r="D45" s="78">
        <f>SUM(H45,J45,L45,N45,P45,R45,T45,V45,X45,Z45,AB45,AD45)</f>
        <v>86</v>
      </c>
      <c r="E45" s="79">
        <f>SUM(I45+K45+M45+O45+Q45+S45+U45+W45+Y45+AA45+AC45+AE45)</f>
        <v>0.19490740740740739</v>
      </c>
      <c r="F45" s="80">
        <f>COUNT(H45,J45,L45,N45,P45,R45,T45,V45,X45,Z45)</f>
        <v>3</v>
      </c>
      <c r="G45" s="81">
        <f>COUNT(AB45, AD45)</f>
        <v>0</v>
      </c>
      <c r="H45" s="88">
        <v>28</v>
      </c>
      <c r="I45" s="89">
        <v>1.6469907407407405E-2</v>
      </c>
      <c r="J45" s="80">
        <v>28</v>
      </c>
      <c r="K45" s="90">
        <v>0.1567824074074074</v>
      </c>
      <c r="L45" s="80">
        <v>30</v>
      </c>
      <c r="M45" s="90">
        <v>2.1655092592592594E-2</v>
      </c>
      <c r="N45" s="80"/>
      <c r="O45" s="90"/>
      <c r="P45" s="80"/>
      <c r="Q45" s="90"/>
      <c r="R45" s="80"/>
      <c r="S45" s="90"/>
      <c r="T45" s="80"/>
      <c r="U45" s="79"/>
      <c r="V45" s="80"/>
      <c r="W45" s="90"/>
      <c r="X45" s="80"/>
      <c r="Y45" s="90"/>
      <c r="Z45" s="80"/>
      <c r="AA45" s="90"/>
      <c r="AB45" s="80"/>
      <c r="AC45" s="87"/>
      <c r="AD45" s="87"/>
      <c r="AE45" s="91"/>
    </row>
    <row r="46" spans="1:31" x14ac:dyDescent="0.35">
      <c r="A46" s="172" t="s">
        <v>93</v>
      </c>
      <c r="B46" s="173" t="s">
        <v>5</v>
      </c>
      <c r="C46" s="174">
        <v>2</v>
      </c>
      <c r="D46" s="175">
        <f>SUM(H46,J46,L46,N46,P46,R46,T46,V46,X46,Z46,AB46,AD46)</f>
        <v>84</v>
      </c>
      <c r="E46" s="176">
        <f>SUM(I46+K46+M46+O46+Q46+S46+U46+W46+Y46+AA46+AC46+AE46)</f>
        <v>0.18811342592592592</v>
      </c>
      <c r="F46" s="177">
        <f>COUNT(H46,J46,L46,N46,P46,R46,T46,V46,X46,Z46)</f>
        <v>3</v>
      </c>
      <c r="G46" s="178">
        <f>COUNT(AB46, AD46)</f>
        <v>0</v>
      </c>
      <c r="H46" s="179">
        <v>27</v>
      </c>
      <c r="I46" s="180">
        <v>1.6550925925925924E-2</v>
      </c>
      <c r="J46" s="177">
        <v>29</v>
      </c>
      <c r="K46" s="181">
        <v>0.14891203703703704</v>
      </c>
      <c r="L46" s="177">
        <v>28</v>
      </c>
      <c r="M46" s="181">
        <v>2.2650462962962963E-2</v>
      </c>
      <c r="N46" s="177"/>
      <c r="O46" s="181"/>
      <c r="P46" s="177"/>
      <c r="Q46" s="181"/>
      <c r="R46" s="177"/>
      <c r="S46" s="181"/>
      <c r="T46" s="177"/>
      <c r="U46" s="181"/>
      <c r="V46" s="177"/>
      <c r="W46" s="181"/>
      <c r="X46" s="177"/>
      <c r="Y46" s="181"/>
      <c r="Z46" s="177"/>
      <c r="AA46" s="181"/>
      <c r="AB46" s="177"/>
      <c r="AC46" s="174"/>
      <c r="AD46" s="174"/>
      <c r="AE46" s="182"/>
    </row>
    <row r="47" spans="1:31" x14ac:dyDescent="0.35">
      <c r="A47" s="38" t="s">
        <v>90</v>
      </c>
      <c r="B47" s="39" t="s">
        <v>5</v>
      </c>
      <c r="C47" s="45">
        <v>3</v>
      </c>
      <c r="D47" s="73">
        <f>SUM(H47,J47,L47,N47,P47,R47,T47,V47,X47,Z47,AB47,AD47)</f>
        <v>84</v>
      </c>
      <c r="E47" s="41">
        <f>SUM(I47+K47+M47+O47+Q47+S47+U47+W47+Y47+AA47+AC47+AE47)</f>
        <v>0.19537037037037036</v>
      </c>
      <c r="F47" s="40">
        <f>COUNT(H47,J47,L47,N47,P47,R47,T47,V47,X47,Z47)</f>
        <v>3</v>
      </c>
      <c r="G47" s="74">
        <f>COUNT(AB47, AD47)</f>
        <v>0</v>
      </c>
      <c r="H47" s="71">
        <v>29</v>
      </c>
      <c r="I47" s="46">
        <v>1.6018518518518519E-2</v>
      </c>
      <c r="J47" s="40">
        <v>26</v>
      </c>
      <c r="K47" s="44">
        <v>0.15688657407407408</v>
      </c>
      <c r="L47" s="40">
        <v>29</v>
      </c>
      <c r="M47" s="44">
        <v>2.2465277777777778E-2</v>
      </c>
      <c r="N47" s="40"/>
      <c r="O47" s="44"/>
      <c r="P47" s="40"/>
      <c r="Q47" s="44"/>
      <c r="R47" s="40"/>
      <c r="S47" s="44"/>
      <c r="T47" s="40"/>
      <c r="U47" s="40"/>
      <c r="V47" s="40"/>
      <c r="W47" s="44"/>
      <c r="X47" s="40"/>
      <c r="Y47" s="44"/>
      <c r="Z47" s="40"/>
      <c r="AA47" s="44"/>
      <c r="AB47" s="40"/>
      <c r="AC47" s="46"/>
      <c r="AD47" s="45"/>
      <c r="AE47" s="47"/>
    </row>
    <row r="48" spans="1:31" x14ac:dyDescent="0.35">
      <c r="A48" s="38" t="s">
        <v>91</v>
      </c>
      <c r="B48" s="39" t="s">
        <v>5</v>
      </c>
      <c r="C48" s="45">
        <v>4</v>
      </c>
      <c r="D48" s="73">
        <f>SUM(H48,J48,L48,N48,P48,R48,T48,V48,X48,Z48,AB48,AD48)</f>
        <v>77</v>
      </c>
      <c r="E48" s="41">
        <f>SUM(I48+K48+M48+O48+Q48+S48+U48+W48+Y48+AA48+AC48+AE48)</f>
        <v>0.20055555555555554</v>
      </c>
      <c r="F48" s="40">
        <f>COUNT(H48,J48,L48,N48,P48,R48,T48,V48,X48,Z48)</f>
        <v>3</v>
      </c>
      <c r="G48" s="74">
        <f>COUNT(AB48, AD48)</f>
        <v>0</v>
      </c>
      <c r="H48" s="71">
        <v>25</v>
      </c>
      <c r="I48" s="46">
        <v>1.7453703703703704E-2</v>
      </c>
      <c r="J48" s="40">
        <v>25</v>
      </c>
      <c r="K48" s="44">
        <v>0.16039351851851852</v>
      </c>
      <c r="L48" s="40">
        <v>27</v>
      </c>
      <c r="M48" s="44">
        <v>2.2708333333333334E-2</v>
      </c>
      <c r="N48" s="40"/>
      <c r="O48" s="44"/>
      <c r="P48" s="40"/>
      <c r="Q48" s="44"/>
      <c r="R48" s="40"/>
      <c r="S48" s="44"/>
      <c r="T48" s="40"/>
      <c r="U48" s="44"/>
      <c r="V48" s="40"/>
      <c r="W48" s="44"/>
      <c r="X48" s="40"/>
      <c r="Y48" s="44"/>
      <c r="Z48" s="40"/>
      <c r="AA48" s="44"/>
      <c r="AB48" s="40"/>
      <c r="AC48" s="45"/>
      <c r="AD48" s="45"/>
      <c r="AE48" s="47"/>
    </row>
    <row r="49" spans="1:31" hidden="1" x14ac:dyDescent="0.35">
      <c r="A49" s="38" t="s">
        <v>80</v>
      </c>
      <c r="B49" s="39" t="s">
        <v>8</v>
      </c>
      <c r="C49" s="45">
        <v>7</v>
      </c>
      <c r="D49" s="73">
        <f>SUM(H49,J49,L49,N49,P49,R49,T49,V49,X49,Z49,AB49,AD49)</f>
        <v>29</v>
      </c>
      <c r="E49" s="41">
        <f>SUM(I49+K49+M49+O49+Q49+S49+U49+W49+Y49+AA49+AC49+AE49)</f>
        <v>2.0833333333333332E-2</v>
      </c>
      <c r="F49" s="40">
        <f>COUNT(H49,J49,L49,N49,P49,R49,T49,V49,X49,Z49)</f>
        <v>1</v>
      </c>
      <c r="G49" s="74">
        <f>COUNT(AB49, AD49)</f>
        <v>0</v>
      </c>
      <c r="H49" s="71">
        <v>29</v>
      </c>
      <c r="I49" s="46">
        <v>2.0833333333333332E-2</v>
      </c>
      <c r="J49" s="40"/>
      <c r="K49" s="44"/>
      <c r="L49" s="40"/>
      <c r="M49" s="44"/>
      <c r="N49" s="40"/>
      <c r="O49" s="44"/>
      <c r="P49" s="40"/>
      <c r="Q49" s="44"/>
      <c r="R49" s="40"/>
      <c r="S49" s="44"/>
      <c r="T49" s="40"/>
      <c r="U49" s="44"/>
      <c r="V49" s="40"/>
      <c r="W49" s="44"/>
      <c r="X49" s="40"/>
      <c r="Y49" s="44"/>
      <c r="Z49" s="40"/>
      <c r="AA49" s="40"/>
      <c r="AB49" s="40"/>
      <c r="AC49" s="45"/>
      <c r="AD49" s="45"/>
      <c r="AE49" s="48"/>
    </row>
    <row r="50" spans="1:31" x14ac:dyDescent="0.35">
      <c r="A50" s="38" t="s">
        <v>66</v>
      </c>
      <c r="B50" s="39" t="s">
        <v>5</v>
      </c>
      <c r="C50" s="45">
        <v>5</v>
      </c>
      <c r="D50" s="73">
        <f>SUM(H50,J50,L50,N50,P50,R50,T50,V50,X50,Z50,AB50,AD50)</f>
        <v>73</v>
      </c>
      <c r="E50" s="41">
        <f>SUM(I50+K50+M50+O50+Q50+S50+U50+W50+Y50+AA50+AC50+AE50)</f>
        <v>0.24144675925925924</v>
      </c>
      <c r="F50" s="40">
        <f>COUNT(H50,J50,L50,N50,P50,R50,T50,V50,X50,Z50)</f>
        <v>3</v>
      </c>
      <c r="G50" s="74">
        <f>COUNT(AB50, AD50)</f>
        <v>0</v>
      </c>
      <c r="H50" s="71">
        <v>26</v>
      </c>
      <c r="I50" s="46">
        <v>1.7071759259259259E-2</v>
      </c>
      <c r="J50" s="40">
        <v>21</v>
      </c>
      <c r="K50" s="44">
        <v>0.20163194444444443</v>
      </c>
      <c r="L50" s="40">
        <v>26</v>
      </c>
      <c r="M50" s="44">
        <v>2.2743055555555555E-2</v>
      </c>
      <c r="N50" s="40"/>
      <c r="O50" s="44"/>
      <c r="P50" s="40"/>
      <c r="Q50" s="44"/>
      <c r="R50" s="40"/>
      <c r="S50" s="44"/>
      <c r="T50" s="40"/>
      <c r="U50" s="44"/>
      <c r="V50" s="40"/>
      <c r="W50" s="44"/>
      <c r="X50" s="40"/>
      <c r="Y50" s="44"/>
      <c r="Z50" s="40"/>
      <c r="AA50" s="40"/>
      <c r="AB50" s="40"/>
      <c r="AC50" s="45"/>
      <c r="AD50" s="45"/>
      <c r="AE50" s="47"/>
    </row>
    <row r="51" spans="1:31" hidden="1" x14ac:dyDescent="0.35">
      <c r="A51" s="38" t="s">
        <v>81</v>
      </c>
      <c r="B51" s="39" t="s">
        <v>6</v>
      </c>
      <c r="C51" s="45">
        <v>5</v>
      </c>
      <c r="D51" s="73">
        <f>SUM(H51,J51,L51,N51,P51,R51,T51,V51,X51,Z51,AB51,AD51)</f>
        <v>29</v>
      </c>
      <c r="E51" s="41">
        <f>SUM(I51+K51+M51+O51+Q51+S51+U51+W51+Y51+AA51+AC51+AE51)</f>
        <v>1.9409722222222221E-2</v>
      </c>
      <c r="F51" s="40">
        <f>COUNT(H51,J51,L51,N51,P51,R51,T51,V51,X51,Z51)</f>
        <v>1</v>
      </c>
      <c r="G51" s="74">
        <f>COUNT(AB51, AD51)</f>
        <v>0</v>
      </c>
      <c r="H51" s="71">
        <v>29</v>
      </c>
      <c r="I51" s="46">
        <v>1.9409722222222221E-2</v>
      </c>
      <c r="J51" s="40"/>
      <c r="K51" s="44"/>
      <c r="L51" s="40"/>
      <c r="M51" s="44"/>
      <c r="N51" s="40"/>
      <c r="O51" s="44"/>
      <c r="P51" s="40"/>
      <c r="Q51" s="44"/>
      <c r="R51" s="40"/>
      <c r="S51" s="44"/>
      <c r="T51" s="40"/>
      <c r="U51" s="46"/>
      <c r="V51" s="40"/>
      <c r="W51" s="44"/>
      <c r="X51" s="40"/>
      <c r="Y51" s="44"/>
      <c r="Z51" s="40"/>
      <c r="AA51" s="40"/>
      <c r="AB51" s="40"/>
      <c r="AC51" s="45"/>
      <c r="AD51" s="45"/>
      <c r="AE51" s="48"/>
    </row>
    <row r="52" spans="1:31" hidden="1" x14ac:dyDescent="0.35">
      <c r="A52" s="38" t="s">
        <v>83</v>
      </c>
      <c r="B52" s="39" t="s">
        <v>28</v>
      </c>
      <c r="C52" s="45">
        <v>14</v>
      </c>
      <c r="D52" s="73">
        <f>SUM(H52,J52,L52,N52,P52,R52,T52,V52,X52,Z52,AB52,AD52)</f>
        <v>28</v>
      </c>
      <c r="E52" s="41">
        <f>SUM(I52+K52+M52+O52+Q52+S52+U52+W52+Y52+AA52+AC52+AE52)</f>
        <v>1.6180555555555556E-2</v>
      </c>
      <c r="F52" s="40">
        <f>COUNT(H52,J52,L52,N52,P52,R52,T52,V52,X52,Z52)</f>
        <v>1</v>
      </c>
      <c r="G52" s="74">
        <f>COUNT(AB52, AD52)</f>
        <v>0</v>
      </c>
      <c r="H52" s="71">
        <v>28</v>
      </c>
      <c r="I52" s="46">
        <v>1.6180555555555556E-2</v>
      </c>
      <c r="J52" s="40"/>
      <c r="K52" s="44"/>
      <c r="L52" s="40"/>
      <c r="M52" s="44"/>
      <c r="N52" s="40"/>
      <c r="O52" s="44"/>
      <c r="P52" s="40"/>
      <c r="Q52" s="44"/>
      <c r="R52" s="40"/>
      <c r="S52" s="44"/>
      <c r="T52" s="40"/>
      <c r="U52" s="40"/>
      <c r="V52" s="40"/>
      <c r="W52" s="44"/>
      <c r="X52" s="40"/>
      <c r="Y52" s="44"/>
      <c r="Z52" s="40"/>
      <c r="AA52" s="40"/>
      <c r="AB52" s="40"/>
      <c r="AC52" s="46"/>
      <c r="AD52" s="45"/>
      <c r="AE52" s="48"/>
    </row>
    <row r="53" spans="1:31" x14ac:dyDescent="0.35">
      <c r="A53" s="38" t="s">
        <v>59</v>
      </c>
      <c r="B53" s="39" t="s">
        <v>5</v>
      </c>
      <c r="C53" s="45">
        <v>6</v>
      </c>
      <c r="D53" s="73">
        <f>SUM(H53,J53,L53,N53,P53,R53,T53,V53,X53,Z53,AB53,AD53)</f>
        <v>70</v>
      </c>
      <c r="E53" s="41">
        <f>SUM(I53+K53+M53+O53+Q53+S53+U53+W53+Y53+AA53+AC53+AE53)</f>
        <v>0.20385416666666667</v>
      </c>
      <c r="F53" s="40">
        <f>COUNT(H53,J53,L53,N53,P53,R53,T53,V53,X53,Z53)</f>
        <v>3</v>
      </c>
      <c r="G53" s="74">
        <f>COUNT(AB53, AD53)</f>
        <v>0</v>
      </c>
      <c r="H53" s="71">
        <v>21</v>
      </c>
      <c r="I53" s="46">
        <v>1.8599537037037036E-2</v>
      </c>
      <c r="J53" s="40">
        <v>24</v>
      </c>
      <c r="K53" s="44">
        <v>0.16105324074074073</v>
      </c>
      <c r="L53" s="40">
        <v>25</v>
      </c>
      <c r="M53" s="44">
        <v>2.420138888888889E-2</v>
      </c>
      <c r="N53" s="40"/>
      <c r="O53" s="44"/>
      <c r="P53" s="40"/>
      <c r="Q53" s="44"/>
      <c r="R53" s="40"/>
      <c r="S53" s="44"/>
      <c r="T53" s="40"/>
      <c r="U53" s="44"/>
      <c r="V53" s="40"/>
      <c r="W53" s="44"/>
      <c r="X53" s="40"/>
      <c r="Y53" s="44"/>
      <c r="Z53" s="40"/>
      <c r="AA53" s="44"/>
      <c r="AB53" s="40"/>
      <c r="AC53" s="46"/>
      <c r="AD53" s="45"/>
      <c r="AE53" s="47"/>
    </row>
    <row r="54" spans="1:31" hidden="1" x14ac:dyDescent="0.35">
      <c r="A54" s="38" t="s">
        <v>85</v>
      </c>
      <c r="B54" s="39" t="s">
        <v>0</v>
      </c>
      <c r="C54" s="45">
        <v>4</v>
      </c>
      <c r="D54" s="73">
        <f>SUM(H54,J54,L54,N54,P54,R54,T54,V54,X54,Z54,AB54,AD54)</f>
        <v>56</v>
      </c>
      <c r="E54" s="41">
        <f>SUM(I54+K54+M54+O54+Q54+S54+U54+W54+Y54+AA54+AC54+AE54)</f>
        <v>0.23145833333333332</v>
      </c>
      <c r="F54" s="40">
        <f>COUNT(H54,J54,L54,N54,P54,R54,T54,V54,X54,Z54)</f>
        <v>2</v>
      </c>
      <c r="G54" s="74">
        <f>COUNT(AB54, AD54)</f>
        <v>0</v>
      </c>
      <c r="H54" s="71">
        <v>28</v>
      </c>
      <c r="I54" s="46">
        <v>2.0462962962962964E-2</v>
      </c>
      <c r="J54" s="40">
        <v>28</v>
      </c>
      <c r="K54" s="44">
        <v>0.21099537037037036</v>
      </c>
      <c r="L54" s="40"/>
      <c r="M54" s="44"/>
      <c r="N54" s="40"/>
      <c r="O54" s="44"/>
      <c r="P54" s="40"/>
      <c r="Q54" s="44"/>
      <c r="R54" s="40"/>
      <c r="S54" s="44"/>
      <c r="T54" s="40"/>
      <c r="U54" s="44"/>
      <c r="V54" s="40"/>
      <c r="W54" s="44"/>
      <c r="X54" s="40"/>
      <c r="Y54" s="44"/>
      <c r="Z54" s="40"/>
      <c r="AA54" s="44"/>
      <c r="AB54" s="40"/>
      <c r="AC54" s="46"/>
      <c r="AD54" s="45"/>
      <c r="AE54" s="47"/>
    </row>
    <row r="55" spans="1:31" x14ac:dyDescent="0.35">
      <c r="A55" s="38" t="s">
        <v>86</v>
      </c>
      <c r="B55" s="39" t="s">
        <v>5</v>
      </c>
      <c r="C55" s="45">
        <v>7</v>
      </c>
      <c r="D55" s="73">
        <f>SUM(H55,J55,L55,N55,P55,R55,T55,V55,X55,Z55,AB55,AD55)</f>
        <v>67</v>
      </c>
      <c r="E55" s="41">
        <f>SUM(I55+K55+M55+O55+Q55+S55+U55+W55+Y55+AA55+AC55+AE55)</f>
        <v>0.23876157407407406</v>
      </c>
      <c r="F55" s="40">
        <f>COUNT(H55,J55,L55,N55,P55,R55,T55,V55,X55,Z55)</f>
        <v>3</v>
      </c>
      <c r="G55" s="74">
        <f>COUNT(AB55, AD55)</f>
        <v>0</v>
      </c>
      <c r="H55" s="71">
        <v>23</v>
      </c>
      <c r="I55" s="46">
        <v>1.7870370370370373E-2</v>
      </c>
      <c r="J55" s="40">
        <v>22</v>
      </c>
      <c r="K55" s="44">
        <v>0.19523148148148148</v>
      </c>
      <c r="L55" s="40">
        <v>22</v>
      </c>
      <c r="M55" s="44">
        <v>2.5659722222222223E-2</v>
      </c>
      <c r="N55" s="40"/>
      <c r="O55" s="44"/>
      <c r="P55" s="40"/>
      <c r="Q55" s="44"/>
      <c r="R55" s="40"/>
      <c r="S55" s="44"/>
      <c r="T55" s="40"/>
      <c r="U55" s="44"/>
      <c r="V55" s="40"/>
      <c r="W55" s="44"/>
      <c r="X55" s="40"/>
      <c r="Y55" s="44"/>
      <c r="Z55" s="40"/>
      <c r="AA55" s="44"/>
      <c r="AB55" s="40"/>
      <c r="AC55" s="45"/>
      <c r="AD55" s="45"/>
      <c r="AE55" s="47"/>
    </row>
    <row r="56" spans="1:31" x14ac:dyDescent="0.35">
      <c r="A56" s="38" t="s">
        <v>101</v>
      </c>
      <c r="B56" s="39" t="s">
        <v>5</v>
      </c>
      <c r="C56" s="45">
        <v>8</v>
      </c>
      <c r="D56" s="73">
        <f>SUM(H56,J56,L56,N56,P56,R56,T56,V56,X56,Z56,AB56,AD56)</f>
        <v>55</v>
      </c>
      <c r="E56" s="41">
        <f>SUM(I56+K56+M56+O56+Q56+S56+U56+W56+Y56+AA56+AC56+AE56)</f>
        <v>0.27406249999999999</v>
      </c>
      <c r="F56" s="40">
        <f>COUNT(H56,J56,L56,N56,P56,R56,T56,V56,X56,Z56)</f>
        <v>3</v>
      </c>
      <c r="G56" s="74">
        <f>COUNT(AB56, AD56)</f>
        <v>0</v>
      </c>
      <c r="H56" s="71">
        <v>19</v>
      </c>
      <c r="I56" s="46">
        <v>1.9953703703703706E-2</v>
      </c>
      <c r="J56" s="40">
        <v>18</v>
      </c>
      <c r="K56" s="44">
        <v>0.22710648148148149</v>
      </c>
      <c r="L56" s="40">
        <v>18</v>
      </c>
      <c r="M56" s="44">
        <v>2.7002314814814816E-2</v>
      </c>
      <c r="N56" s="40"/>
      <c r="O56" s="44"/>
      <c r="P56" s="40"/>
      <c r="Q56" s="44"/>
      <c r="R56" s="40"/>
      <c r="S56" s="44"/>
      <c r="T56" s="40"/>
      <c r="U56" s="44"/>
      <c r="V56" s="40"/>
      <c r="W56" s="44"/>
      <c r="X56" s="40"/>
      <c r="Y56" s="44"/>
      <c r="Z56" s="40"/>
      <c r="AA56" s="44"/>
      <c r="AB56" s="40"/>
      <c r="AC56" s="45"/>
      <c r="AD56" s="45"/>
      <c r="AE56" s="47"/>
    </row>
    <row r="57" spans="1:31" x14ac:dyDescent="0.35">
      <c r="A57" s="38" t="s">
        <v>102</v>
      </c>
      <c r="B57" s="39" t="s">
        <v>5</v>
      </c>
      <c r="C57" s="45">
        <v>9</v>
      </c>
      <c r="D57" s="73">
        <f>SUM(H57,J57,L57,N57,P57,R57,T57,V57,X57,Z57,AB57,AD57)</f>
        <v>54</v>
      </c>
      <c r="E57" s="41">
        <f>SUM(I57+K57+M57+O57+Q57+S57+U57+W57+Y57+AA57+AC57+AE57)</f>
        <v>0.26407407407407407</v>
      </c>
      <c r="F57" s="40">
        <f>COUNT(H57,J57,L57,N57,P57,R57,T57,V57,X57,Z57)</f>
        <v>3</v>
      </c>
      <c r="G57" s="74">
        <f>COUNT(AB57, AD57)</f>
        <v>0</v>
      </c>
      <c r="H57" s="71">
        <v>16</v>
      </c>
      <c r="I57" s="46">
        <v>2.1145833333333332E-2</v>
      </c>
      <c r="J57" s="40">
        <v>19</v>
      </c>
      <c r="K57" s="44">
        <v>0.21689814814814815</v>
      </c>
      <c r="L57" s="40">
        <v>19</v>
      </c>
      <c r="M57" s="44">
        <v>2.6030092592592594E-2</v>
      </c>
      <c r="N57" s="40"/>
      <c r="O57" s="44"/>
      <c r="P57" s="40"/>
      <c r="Q57" s="44"/>
      <c r="R57" s="40"/>
      <c r="S57" s="44"/>
      <c r="T57" s="40"/>
      <c r="U57" s="44"/>
      <c r="V57" s="40"/>
      <c r="W57" s="44"/>
      <c r="X57" s="40"/>
      <c r="Y57" s="44"/>
      <c r="Z57" s="40"/>
      <c r="AA57" s="44"/>
      <c r="AB57" s="40"/>
      <c r="AC57" s="45"/>
      <c r="AD57" s="45"/>
      <c r="AE57" s="47"/>
    </row>
    <row r="58" spans="1:31" hidden="1" x14ac:dyDescent="0.35">
      <c r="A58" s="38" t="s">
        <v>87</v>
      </c>
      <c r="B58" s="39" t="s">
        <v>10</v>
      </c>
      <c r="C58" s="45">
        <v>3</v>
      </c>
      <c r="D58" s="73">
        <f>SUM(H58,J58,L58,N58,P58,R58,T58,V58,X58,Z58,AB58,AD58)</f>
        <v>29</v>
      </c>
      <c r="E58" s="41">
        <f>SUM(I58+K58+M58+O58+Q58+S58+U58+W58+Y58+AA58+AC58+AE58)</f>
        <v>2.4247685185185181E-2</v>
      </c>
      <c r="F58" s="40">
        <f>COUNT(H58,J58,L58,N58,P58,R58,T58,V58,X58,Z58)</f>
        <v>1</v>
      </c>
      <c r="G58" s="74">
        <f>COUNT(AB58, AD58)</f>
        <v>0</v>
      </c>
      <c r="H58" s="71">
        <v>29</v>
      </c>
      <c r="I58" s="46">
        <v>2.4247685185185181E-2</v>
      </c>
      <c r="J58" s="40"/>
      <c r="K58" s="44"/>
      <c r="L58" s="40"/>
      <c r="M58" s="44"/>
      <c r="N58" s="40"/>
      <c r="O58" s="44"/>
      <c r="P58" s="40"/>
      <c r="Q58" s="44"/>
      <c r="R58" s="40"/>
      <c r="S58" s="44"/>
      <c r="T58" s="40"/>
      <c r="U58" s="44"/>
      <c r="V58" s="40"/>
      <c r="W58" s="44"/>
      <c r="X58" s="40"/>
      <c r="Y58" s="44"/>
      <c r="Z58" s="40"/>
      <c r="AA58" s="44"/>
      <c r="AB58" s="40"/>
      <c r="AC58" s="46"/>
      <c r="AD58" s="45"/>
      <c r="AE58" s="47"/>
    </row>
    <row r="59" spans="1:31" hidden="1" x14ac:dyDescent="0.35">
      <c r="A59" s="38" t="s">
        <v>112</v>
      </c>
      <c r="B59" s="39" t="s">
        <v>28</v>
      </c>
      <c r="C59" s="45">
        <v>12</v>
      </c>
      <c r="D59" s="73">
        <f>SUM(H59,J59,L59,N59,P59,R59,T59,V59,X59,Z59,AB59,AD59)</f>
        <v>30</v>
      </c>
      <c r="E59" s="41">
        <f>SUM(I59+K59+M59+O59+Q59+S59+U59+W59+Y59+AA59+AC59+AE59)</f>
        <v>0.12075231481481481</v>
      </c>
      <c r="F59" s="40">
        <f>COUNT(H59,J59,L59,N59,P59,R59,T59,V59,X59,Z59)</f>
        <v>1</v>
      </c>
      <c r="G59" s="74">
        <f>COUNT(AB59, AD59)</f>
        <v>0</v>
      </c>
      <c r="H59" s="71"/>
      <c r="I59" s="46"/>
      <c r="J59" s="40">
        <v>30</v>
      </c>
      <c r="K59" s="44">
        <v>0.12075231481481481</v>
      </c>
      <c r="L59" s="40"/>
      <c r="M59" s="44"/>
      <c r="N59" s="40"/>
      <c r="O59" s="44"/>
      <c r="P59" s="40"/>
      <c r="Q59" s="44"/>
      <c r="R59" s="40"/>
      <c r="S59" s="44"/>
      <c r="T59" s="40"/>
      <c r="U59" s="44"/>
      <c r="V59" s="40"/>
      <c r="W59" s="44"/>
      <c r="X59" s="40"/>
      <c r="Y59" s="44"/>
      <c r="Z59" s="40"/>
      <c r="AA59" s="44"/>
      <c r="AB59" s="40"/>
      <c r="AC59" s="46"/>
      <c r="AD59" s="45"/>
      <c r="AE59" s="47"/>
    </row>
    <row r="60" spans="1:31" x14ac:dyDescent="0.35">
      <c r="A60" s="38" t="s">
        <v>61</v>
      </c>
      <c r="B60" s="39" t="s">
        <v>5</v>
      </c>
      <c r="C60" s="45">
        <v>10</v>
      </c>
      <c r="D60" s="73">
        <f>SUM(H60,J60,L60,N60,P60,R60,T60,V60,X60,Z60,AB60,AD60)</f>
        <v>54</v>
      </c>
      <c r="E60" s="41">
        <f>SUM(I60+K60+M60+O60+Q60+S60+U60+W60+Y60+AA60+AC60+AE60)</f>
        <v>0.27881944444444445</v>
      </c>
      <c r="F60" s="40">
        <f>COUNT(H60,J60,L60,N60,P60,R60,T60,V60,X60,Z60)</f>
        <v>3</v>
      </c>
      <c r="G60" s="74">
        <f>COUNT(AB60, AD60)</f>
        <v>0</v>
      </c>
      <c r="H60" s="71">
        <v>18</v>
      </c>
      <c r="I60" s="46">
        <v>2.0474537037037038E-2</v>
      </c>
      <c r="J60" s="40">
        <v>20</v>
      </c>
      <c r="K60" s="44">
        <v>0.21136574074074074</v>
      </c>
      <c r="L60" s="40">
        <v>16</v>
      </c>
      <c r="M60" s="44">
        <v>4.6979166666666669E-2</v>
      </c>
      <c r="N60" s="40"/>
      <c r="O60" s="44"/>
      <c r="P60" s="40"/>
      <c r="Q60" s="44"/>
      <c r="R60" s="40"/>
      <c r="S60" s="44"/>
      <c r="T60" s="40"/>
      <c r="U60" s="44"/>
      <c r="V60" s="40"/>
      <c r="W60" s="44"/>
      <c r="X60" s="40"/>
      <c r="Y60" s="44"/>
      <c r="Z60" s="40"/>
      <c r="AA60" s="44"/>
      <c r="AB60" s="40"/>
      <c r="AC60" s="45"/>
      <c r="AD60" s="45"/>
      <c r="AE60" s="47"/>
    </row>
    <row r="61" spans="1:31" x14ac:dyDescent="0.35">
      <c r="A61" s="38" t="s">
        <v>74</v>
      </c>
      <c r="B61" s="39" t="s">
        <v>5</v>
      </c>
      <c r="C61" s="45">
        <v>12</v>
      </c>
      <c r="D61" s="73">
        <f>SUM(H61,J61,L61,N61,P61,R61,T61,V61,X61,Z61,AB61,AD61)</f>
        <v>46</v>
      </c>
      <c r="E61" s="41">
        <f>SUM(I61+K61+M61+O61+Q61+S61+U61+W61+Y61+AA61+AC61+AE61)</f>
        <v>4.355324074074074E-2</v>
      </c>
      <c r="F61" s="40">
        <f>COUNT(H61,J61,L61,N61,P61,R61,T61,V61,X61,Z61)</f>
        <v>2</v>
      </c>
      <c r="G61" s="74">
        <f>COUNT(AB61, AD61)</f>
        <v>0</v>
      </c>
      <c r="H61" s="71">
        <v>22</v>
      </c>
      <c r="I61" s="46">
        <v>1.8136574074074072E-2</v>
      </c>
      <c r="J61" s="40"/>
      <c r="K61" s="44"/>
      <c r="L61" s="40">
        <v>24</v>
      </c>
      <c r="M61" s="44">
        <v>2.5416666666666667E-2</v>
      </c>
      <c r="N61" s="40"/>
      <c r="O61" s="44"/>
      <c r="P61" s="40"/>
      <c r="Q61" s="44"/>
      <c r="R61" s="40"/>
      <c r="S61" s="44"/>
      <c r="T61" s="40"/>
      <c r="U61" s="46"/>
      <c r="V61" s="40"/>
      <c r="W61" s="44"/>
      <c r="X61" s="40"/>
      <c r="Y61" s="44"/>
      <c r="Z61" s="40"/>
      <c r="AA61" s="44"/>
      <c r="AB61" s="40"/>
      <c r="AC61" s="46"/>
      <c r="AD61" s="45"/>
      <c r="AE61" s="47"/>
    </row>
    <row r="62" spans="1:31" x14ac:dyDescent="0.35">
      <c r="A62" s="38" t="s">
        <v>116</v>
      </c>
      <c r="B62" s="39" t="s">
        <v>5</v>
      </c>
      <c r="C62" s="45">
        <v>13</v>
      </c>
      <c r="D62" s="73">
        <f>SUM(H62,J62,L62,N62,P62,R62,T62,V62,X62,Z62,AB62,AD62)</f>
        <v>44</v>
      </c>
      <c r="E62" s="41">
        <f>SUM(I62+K62+M62+O62+Q62+S62+U62+W62+Y62+AA62+AC62+AE62)</f>
        <v>0.20136574074074076</v>
      </c>
      <c r="F62" s="40">
        <f>COUNT(H62,J62,L62,N62,P62,R62,T62,V62,X62,Z62)</f>
        <v>2</v>
      </c>
      <c r="G62" s="74">
        <f>COUNT(AB62, AD62)</f>
        <v>0</v>
      </c>
      <c r="H62" s="71"/>
      <c r="I62" s="46"/>
      <c r="J62" s="40">
        <v>27</v>
      </c>
      <c r="K62" s="44">
        <v>0.15679398148148149</v>
      </c>
      <c r="L62" s="40">
        <v>17</v>
      </c>
      <c r="M62" s="44">
        <v>4.4571759259259262E-2</v>
      </c>
      <c r="N62" s="40"/>
      <c r="O62" s="44"/>
      <c r="P62" s="40"/>
      <c r="Q62" s="44"/>
      <c r="R62" s="40"/>
      <c r="S62" s="44"/>
      <c r="T62" s="40"/>
      <c r="U62" s="41"/>
      <c r="V62" s="40"/>
      <c r="W62" s="44"/>
      <c r="X62" s="40"/>
      <c r="Y62" s="44"/>
      <c r="Z62" s="40"/>
      <c r="AA62" s="40"/>
      <c r="AB62" s="40"/>
      <c r="AC62" s="46"/>
      <c r="AD62" s="45"/>
      <c r="AE62" s="48"/>
    </row>
    <row r="63" spans="1:31" x14ac:dyDescent="0.35">
      <c r="A63" s="38" t="s">
        <v>62</v>
      </c>
      <c r="B63" s="39" t="s">
        <v>5</v>
      </c>
      <c r="C63" s="45">
        <v>14</v>
      </c>
      <c r="D63" s="73">
        <f>SUM(H63,J63,L63,N63,P63,R63,T63,V63,X63,Z63,AB63,AD63)</f>
        <v>41</v>
      </c>
      <c r="E63" s="41">
        <f>SUM(I63+K63+M63+O63+Q63+S63+U63+W63+Y63+AA63+AC63+AE63)</f>
        <v>4.4479166666666667E-2</v>
      </c>
      <c r="F63" s="40">
        <f>COUNT(H63,J63,L63,N63,P63,R63,T63,V63,X63,Z63)</f>
        <v>2</v>
      </c>
      <c r="G63" s="74">
        <f>COUNT(AB63, AD63)</f>
        <v>0</v>
      </c>
      <c r="H63" s="71">
        <v>20</v>
      </c>
      <c r="I63" s="46">
        <v>1.8749999999999999E-2</v>
      </c>
      <c r="J63" s="40"/>
      <c r="K63" s="44"/>
      <c r="L63" s="40">
        <v>21</v>
      </c>
      <c r="M63" s="44">
        <v>2.5729166666666668E-2</v>
      </c>
      <c r="N63" s="40"/>
      <c r="O63" s="44"/>
      <c r="P63" s="40"/>
      <c r="Q63" s="44"/>
      <c r="R63" s="40"/>
      <c r="S63" s="44"/>
      <c r="T63" s="40"/>
      <c r="U63" s="40"/>
      <c r="V63" s="40"/>
      <c r="W63" s="44"/>
      <c r="X63" s="40"/>
      <c r="Y63" s="44"/>
      <c r="Z63" s="40"/>
      <c r="AA63" s="40"/>
      <c r="AB63" s="40"/>
      <c r="AC63" s="46"/>
      <c r="AD63" s="45"/>
      <c r="AE63" s="47"/>
    </row>
    <row r="64" spans="1:31" x14ac:dyDescent="0.35">
      <c r="A64" s="38" t="s">
        <v>122</v>
      </c>
      <c r="B64" s="39" t="s">
        <v>5</v>
      </c>
      <c r="C64" s="45">
        <v>17</v>
      </c>
      <c r="D64" s="73">
        <f>SUM(H64,J64,L64,N64,P64,R64,T64,V64,X64,Z64,AB64,AD64)</f>
        <v>23</v>
      </c>
      <c r="E64" s="41">
        <f>SUM(I64+K64+M64+O64+Q64+S64+U64+W64+Y64+AA64+AC64+AE64)</f>
        <v>2.5509259259259259E-2</v>
      </c>
      <c r="F64" s="40">
        <f>COUNT(H64,J64,L64,N64,P64,R64,T64,V64,X64,Z64)</f>
        <v>1</v>
      </c>
      <c r="G64" s="74">
        <f>COUNT(AB64, AD64)</f>
        <v>0</v>
      </c>
      <c r="H64" s="71"/>
      <c r="I64" s="46"/>
      <c r="J64" s="40"/>
      <c r="K64" s="44"/>
      <c r="L64" s="40">
        <v>23</v>
      </c>
      <c r="M64" s="44">
        <v>2.5509259259259259E-2</v>
      </c>
      <c r="N64" s="40"/>
      <c r="O64" s="44"/>
      <c r="P64" s="40"/>
      <c r="Q64" s="44"/>
      <c r="R64" s="40"/>
      <c r="S64" s="44"/>
      <c r="T64" s="40"/>
      <c r="U64" s="44"/>
      <c r="V64" s="40"/>
      <c r="W64" s="44"/>
      <c r="X64" s="40"/>
      <c r="Y64" s="44"/>
      <c r="Z64" s="40"/>
      <c r="AA64" s="40"/>
      <c r="AB64" s="40"/>
      <c r="AC64" s="45"/>
      <c r="AD64" s="45"/>
      <c r="AE64" s="48"/>
    </row>
    <row r="65" spans="1:31" x14ac:dyDescent="0.35">
      <c r="A65" s="38" t="s">
        <v>119</v>
      </c>
      <c r="B65" s="39" t="s">
        <v>5</v>
      </c>
      <c r="C65" s="45">
        <v>18</v>
      </c>
      <c r="D65" s="73">
        <f>SUM(H65,J65,L65,N65,P65,R65,T65,V65,X65,Z65,AB65,AD65)</f>
        <v>20</v>
      </c>
      <c r="E65" s="41">
        <f>SUM(I65+K65+M65+O65+Q65+S65+U65+W65+Y65+AA65+AC65+AE65)</f>
        <v>2.5787037037037035E-2</v>
      </c>
      <c r="F65" s="40">
        <f>COUNT(H65,J65,L65,N65,P65,R65,T65,V65,X65,Z65)</f>
        <v>1</v>
      </c>
      <c r="G65" s="74">
        <f>COUNT(AB65, AD65)</f>
        <v>0</v>
      </c>
      <c r="H65" s="71"/>
      <c r="I65" s="46"/>
      <c r="J65" s="40"/>
      <c r="K65" s="44"/>
      <c r="L65" s="40">
        <v>20</v>
      </c>
      <c r="M65" s="44">
        <v>2.5787037037037035E-2</v>
      </c>
      <c r="N65" s="40"/>
      <c r="O65" s="44"/>
      <c r="P65" s="40"/>
      <c r="Q65" s="44"/>
      <c r="R65" s="40"/>
      <c r="S65" s="44"/>
      <c r="T65" s="40"/>
      <c r="U65" s="44"/>
      <c r="V65" s="40"/>
      <c r="W65" s="44"/>
      <c r="X65" s="40"/>
      <c r="Y65" s="44"/>
      <c r="Z65" s="40"/>
      <c r="AA65" s="44"/>
      <c r="AB65" s="40"/>
      <c r="AC65" s="45"/>
      <c r="AD65" s="45"/>
      <c r="AE65" s="47"/>
    </row>
    <row r="66" spans="1:31" x14ac:dyDescent="0.35">
      <c r="A66" s="23" t="s">
        <v>52</v>
      </c>
      <c r="B66" s="24" t="s">
        <v>0</v>
      </c>
      <c r="C66" s="87">
        <v>1</v>
      </c>
      <c r="D66" s="78">
        <f>SUM(H66,J66,L66,N66,P66,R66,T66,V66,X66,Z66,AB66,AD66)</f>
        <v>90</v>
      </c>
      <c r="E66" s="79">
        <f>SUM(I66+K66+M66+O66+Q66+S66+U66+W66+Y66+AA66+AC66+AE66)</f>
        <v>0.15771990740740741</v>
      </c>
      <c r="F66" s="80">
        <f>COUNT(H66,J66,L66,N66,P66,R66,T66,V66,X66,Z66)</f>
        <v>3</v>
      </c>
      <c r="G66" s="81">
        <f>COUNT(AB66, AD66)</f>
        <v>0</v>
      </c>
      <c r="H66" s="88">
        <v>30</v>
      </c>
      <c r="I66" s="89">
        <v>1.5069444444444443E-2</v>
      </c>
      <c r="J66" s="80">
        <v>30</v>
      </c>
      <c r="K66" s="90">
        <v>0.12252314814814814</v>
      </c>
      <c r="L66" s="80">
        <v>30</v>
      </c>
      <c r="M66" s="90">
        <v>2.0127314814814813E-2</v>
      </c>
      <c r="N66" s="80"/>
      <c r="O66" s="90"/>
      <c r="P66" s="80"/>
      <c r="Q66" s="90"/>
      <c r="R66" s="80"/>
      <c r="S66" s="90"/>
      <c r="T66" s="80"/>
      <c r="U66" s="90"/>
      <c r="V66" s="80"/>
      <c r="W66" s="90"/>
      <c r="X66" s="80"/>
      <c r="Y66" s="90"/>
      <c r="Z66" s="80"/>
      <c r="AA66" s="90"/>
      <c r="AB66" s="80"/>
      <c r="AC66" s="89"/>
      <c r="AD66" s="87"/>
      <c r="AE66" s="91"/>
    </row>
    <row r="67" spans="1:31" x14ac:dyDescent="0.35">
      <c r="A67" s="38" t="s">
        <v>58</v>
      </c>
      <c r="B67" s="39" t="s">
        <v>0</v>
      </c>
      <c r="C67" s="45">
        <v>2</v>
      </c>
      <c r="D67" s="73">
        <f>SUM(H67,J67,L67,N67,P67,R67,T67,V67,X67,Z67,AB67,AD67)</f>
        <v>87</v>
      </c>
      <c r="E67" s="41">
        <f>SUM(I67+K67+M67+O67+Q67+S67+U67+W67+Y67+AA67+AC67+AE67)</f>
        <v>0.24340277777777777</v>
      </c>
      <c r="F67" s="40">
        <f>COUNT(H67,J67,L67,N67,P67,R67,T67,V67,X67,Z67)</f>
        <v>3</v>
      </c>
      <c r="G67" s="74">
        <f>COUNT(AB67, AD67)</f>
        <v>0</v>
      </c>
      <c r="H67" s="71">
        <v>29</v>
      </c>
      <c r="I67" s="46">
        <v>1.982638888888889E-2</v>
      </c>
      <c r="J67" s="40">
        <v>29</v>
      </c>
      <c r="K67" s="44">
        <v>0.198125</v>
      </c>
      <c r="L67" s="40">
        <v>29</v>
      </c>
      <c r="M67" s="44">
        <v>2.5451388888888888E-2</v>
      </c>
      <c r="N67" s="40"/>
      <c r="O67" s="44"/>
      <c r="P67" s="40"/>
      <c r="Q67" s="44"/>
      <c r="R67" s="40"/>
      <c r="S67" s="44"/>
      <c r="T67" s="40"/>
      <c r="U67" s="40"/>
      <c r="V67" s="40"/>
      <c r="W67" s="40"/>
      <c r="X67" s="40"/>
      <c r="Y67" s="40"/>
      <c r="Z67" s="40"/>
      <c r="AA67" s="40"/>
      <c r="AB67" s="40"/>
      <c r="AC67" s="45"/>
      <c r="AD67" s="45"/>
      <c r="AE67" s="48"/>
    </row>
    <row r="68" spans="1:31" x14ac:dyDescent="0.35">
      <c r="A68" s="38" t="s">
        <v>70</v>
      </c>
      <c r="B68" s="39" t="s">
        <v>0</v>
      </c>
      <c r="C68" s="45">
        <v>3</v>
      </c>
      <c r="D68" s="73">
        <f>SUM(H68,J68,L68,N68,P68,R68,T68,V68,X68,Z68,AB68,AD68)</f>
        <v>82</v>
      </c>
      <c r="E68" s="41">
        <f>SUM(I68+K68+M68+O68+Q68+S68+U68+W68+Y68+AA68+AC68+AE68)</f>
        <v>0.26571759259259259</v>
      </c>
      <c r="F68" s="40">
        <f>COUNT(H68,J68,L68,N68,P68,R68,T68,V68,X68,Z68)</f>
        <v>3</v>
      </c>
      <c r="G68" s="74">
        <f>COUNT(AB68, AD68)</f>
        <v>0</v>
      </c>
      <c r="H68" s="71">
        <v>27</v>
      </c>
      <c r="I68" s="46">
        <v>2.0775462962962964E-2</v>
      </c>
      <c r="J68" s="40">
        <v>27</v>
      </c>
      <c r="K68" s="44">
        <v>0.21508101851851852</v>
      </c>
      <c r="L68" s="40">
        <v>28</v>
      </c>
      <c r="M68" s="44">
        <v>2.9861111111111113E-2</v>
      </c>
      <c r="N68" s="40"/>
      <c r="O68" s="44"/>
      <c r="P68" s="40"/>
      <c r="Q68" s="44"/>
      <c r="R68" s="40"/>
      <c r="S68" s="44"/>
      <c r="T68" s="40"/>
      <c r="U68" s="44"/>
      <c r="V68" s="40"/>
      <c r="W68" s="44"/>
      <c r="X68" s="40"/>
      <c r="Y68" s="44"/>
      <c r="Z68" s="40"/>
      <c r="AA68" s="44"/>
      <c r="AB68" s="40"/>
      <c r="AC68" s="46"/>
      <c r="AD68" s="45"/>
      <c r="AE68" s="47"/>
    </row>
    <row r="69" spans="1:31" x14ac:dyDescent="0.35">
      <c r="A69" s="38" t="s">
        <v>92</v>
      </c>
      <c r="B69" s="39" t="s">
        <v>0</v>
      </c>
      <c r="C69" s="45">
        <v>5</v>
      </c>
      <c r="D69" s="73">
        <f>SUM(H69,J69,L69,N69,P69,R69,T69,V69,X69,Z69,AB69,AD69)</f>
        <v>53</v>
      </c>
      <c r="E69" s="41">
        <f>SUM(I69+K69+M69+O69+Q69+S69+U69+W69+Y69+AA69+AC69+AE69)</f>
        <v>5.4803240740740736E-2</v>
      </c>
      <c r="F69" s="40">
        <f>COUNT(H69,J69,L69,N69,P69,R69,T69,V69,X69,Z69)</f>
        <v>2</v>
      </c>
      <c r="G69" s="74">
        <f>COUNT(AB69, AD69)</f>
        <v>0</v>
      </c>
      <c r="H69" s="71">
        <v>26</v>
      </c>
      <c r="I69" s="46">
        <v>2.3530092592592592E-2</v>
      </c>
      <c r="J69" s="40"/>
      <c r="K69" s="44"/>
      <c r="L69" s="40">
        <v>27</v>
      </c>
      <c r="M69" s="44">
        <v>3.1273148148148147E-2</v>
      </c>
      <c r="N69" s="40"/>
      <c r="O69" s="44"/>
      <c r="P69" s="40"/>
      <c r="Q69" s="44"/>
      <c r="R69" s="40"/>
      <c r="S69" s="44"/>
      <c r="T69" s="40"/>
      <c r="U69" s="44"/>
      <c r="V69" s="40"/>
      <c r="W69" s="44"/>
      <c r="X69" s="40"/>
      <c r="Y69" s="44"/>
      <c r="Z69" s="40"/>
      <c r="AA69" s="40"/>
      <c r="AB69" s="40"/>
      <c r="AC69" s="46"/>
      <c r="AD69" s="45"/>
      <c r="AE69" s="47"/>
    </row>
    <row r="70" spans="1:31" x14ac:dyDescent="0.35">
      <c r="A70" s="23" t="s">
        <v>79</v>
      </c>
      <c r="B70" s="24" t="s">
        <v>6</v>
      </c>
      <c r="C70" s="87">
        <v>1</v>
      </c>
      <c r="D70" s="78">
        <f>SUM(H70,J70,L70,N70,P70,R70,T70,V70,X70,Z70,AB70,AD70)</f>
        <v>89</v>
      </c>
      <c r="E70" s="79">
        <f>SUM(I70+K70+M70+O70+Q70+S70+U70+W70+Y70+AA70+AC70+AE70)</f>
        <v>0.25715277777777779</v>
      </c>
      <c r="F70" s="80">
        <f>COUNT(H70,J70,L70,N70,P70,R70,T70,V70,X70,Z70)</f>
        <v>3</v>
      </c>
      <c r="G70" s="81">
        <f>COUNT(AB70, AD70)</f>
        <v>0</v>
      </c>
      <c r="H70" s="88">
        <v>30</v>
      </c>
      <c r="I70" s="89">
        <v>1.8981481481481481E-2</v>
      </c>
      <c r="J70" s="80">
        <v>29</v>
      </c>
      <c r="K70" s="90">
        <v>0.20991898148148147</v>
      </c>
      <c r="L70" s="80">
        <v>30</v>
      </c>
      <c r="M70" s="90">
        <v>2.8252314814814813E-2</v>
      </c>
      <c r="N70" s="80"/>
      <c r="O70" s="90"/>
      <c r="P70" s="80"/>
      <c r="Q70" s="90"/>
      <c r="R70" s="80"/>
      <c r="S70" s="90"/>
      <c r="T70" s="80"/>
      <c r="U70" s="80"/>
      <c r="V70" s="80"/>
      <c r="W70" s="80"/>
      <c r="X70" s="80"/>
      <c r="Y70" s="90"/>
      <c r="Z70" s="80"/>
      <c r="AA70" s="80"/>
      <c r="AB70" s="80"/>
      <c r="AC70" s="87"/>
      <c r="AD70" s="87"/>
      <c r="AE70" s="92"/>
    </row>
    <row r="71" spans="1:31" x14ac:dyDescent="0.35">
      <c r="A71" s="38" t="s">
        <v>56</v>
      </c>
      <c r="B71" s="39" t="s">
        <v>6</v>
      </c>
      <c r="C71" s="45">
        <v>2</v>
      </c>
      <c r="D71" s="73">
        <f>SUM(H71,J71,L71,N71,P71,R71,T71,V71,X71,Z71,AB71,AD71)</f>
        <v>86</v>
      </c>
      <c r="E71" s="41">
        <f>SUM(I71+K71+M71+O71+Q71+S71+U71+W71+Y71+AA71+AC71+AE71)</f>
        <v>0.24859953703703705</v>
      </c>
      <c r="F71" s="40">
        <f>COUNT(H71,J71,L71,N71,P71,R71,T71,V71,X71,Z71)</f>
        <v>3</v>
      </c>
      <c r="G71" s="74">
        <f>COUNT(AB71, AD71)</f>
        <v>0</v>
      </c>
      <c r="H71" s="71">
        <v>27</v>
      </c>
      <c r="I71" s="46">
        <v>2.0497685185185185E-2</v>
      </c>
      <c r="J71" s="40">
        <v>30</v>
      </c>
      <c r="K71" s="44">
        <v>0.19815972222222222</v>
      </c>
      <c r="L71" s="40">
        <v>29</v>
      </c>
      <c r="M71" s="44">
        <v>2.9942129629629631E-2</v>
      </c>
      <c r="N71" s="40"/>
      <c r="O71" s="44"/>
      <c r="P71" s="40"/>
      <c r="Q71" s="44"/>
      <c r="R71" s="40"/>
      <c r="S71" s="44"/>
      <c r="T71" s="40"/>
      <c r="U71" s="40"/>
      <c r="V71" s="40"/>
      <c r="W71" s="44"/>
      <c r="X71" s="40"/>
      <c r="Y71" s="44"/>
      <c r="Z71" s="40"/>
      <c r="AA71" s="44"/>
      <c r="AB71" s="40"/>
      <c r="AC71" s="46"/>
      <c r="AD71" s="45"/>
      <c r="AE71" s="47"/>
    </row>
    <row r="72" spans="1:31" x14ac:dyDescent="0.35">
      <c r="A72" s="38" t="s">
        <v>64</v>
      </c>
      <c r="B72" s="39" t="s">
        <v>6</v>
      </c>
      <c r="C72" s="45">
        <v>3</v>
      </c>
      <c r="D72" s="73">
        <f>SUM(H72,J72,L72,N72,P72,R72,T72,V72,X72,Z72,AB72,AD72)</f>
        <v>82</v>
      </c>
      <c r="E72" s="41">
        <f>SUM(I72+K72+M72+O72+Q72+S72+U72+W72+Y72+AA72+AC72+AE72)</f>
        <v>0.2689583333333333</v>
      </c>
      <c r="F72" s="40">
        <f>COUNT(H72,J72,L72,N72,P72,R72,T72,V72,X72,Z72)</f>
        <v>3</v>
      </c>
      <c r="G72" s="74">
        <f>COUNT(AB72, AD72)</f>
        <v>0</v>
      </c>
      <c r="H72" s="71">
        <v>26</v>
      </c>
      <c r="I72" s="46">
        <v>2.1967592592592594E-2</v>
      </c>
      <c r="J72" s="40">
        <v>28</v>
      </c>
      <c r="K72" s="44">
        <v>0.21596064814814814</v>
      </c>
      <c r="L72" s="40">
        <v>28</v>
      </c>
      <c r="M72" s="44">
        <v>3.1030092592592592E-2</v>
      </c>
      <c r="N72" s="40"/>
      <c r="O72" s="41"/>
      <c r="P72" s="40"/>
      <c r="Q72" s="44"/>
      <c r="R72" s="40"/>
      <c r="S72" s="44"/>
      <c r="T72" s="40"/>
      <c r="U72" s="40"/>
      <c r="V72" s="40"/>
      <c r="W72" s="44"/>
      <c r="X72" s="40"/>
      <c r="Y72" s="40"/>
      <c r="Z72" s="40"/>
      <c r="AA72" s="40"/>
      <c r="AB72" s="40"/>
      <c r="AC72" s="45"/>
      <c r="AD72" s="45"/>
      <c r="AE72" s="48"/>
    </row>
    <row r="73" spans="1:31" x14ac:dyDescent="0.35">
      <c r="A73" s="38" t="s">
        <v>115</v>
      </c>
      <c r="B73" s="39" t="s">
        <v>6</v>
      </c>
      <c r="C73" s="45">
        <v>4</v>
      </c>
      <c r="D73" s="73">
        <f>SUM(H73,J73,L73,N73,P73,R73,T73,V73,X73,Z73,AB73,AD73)</f>
        <v>54</v>
      </c>
      <c r="E73" s="41">
        <f>SUM(I73+K73+M73+O73+Q73+S73+U73+W73+Y73+AA73+AC73+AE73)</f>
        <v>0.28459490740740739</v>
      </c>
      <c r="F73" s="40">
        <f>COUNT(H73,J73,L73,N73,P73,R73,T73,V73,X73,Z73)</f>
        <v>2</v>
      </c>
      <c r="G73" s="74">
        <f>COUNT(AB73, AD73)</f>
        <v>0</v>
      </c>
      <c r="H73" s="71"/>
      <c r="I73" s="46"/>
      <c r="J73" s="40">
        <v>27</v>
      </c>
      <c r="K73" s="44">
        <v>0.23771990740740739</v>
      </c>
      <c r="L73" s="40">
        <v>27</v>
      </c>
      <c r="M73" s="44">
        <v>4.6875E-2</v>
      </c>
      <c r="N73" s="40"/>
      <c r="O73" s="44"/>
      <c r="P73" s="40"/>
      <c r="Q73" s="44"/>
      <c r="R73" s="40"/>
      <c r="S73" s="44"/>
      <c r="T73" s="40"/>
      <c r="U73" s="40"/>
      <c r="V73" s="40"/>
      <c r="W73" s="44"/>
      <c r="X73" s="40"/>
      <c r="Y73" s="40"/>
      <c r="Z73" s="40"/>
      <c r="AA73" s="40"/>
      <c r="AB73" s="40"/>
      <c r="AC73" s="45"/>
      <c r="AD73" s="45"/>
      <c r="AE73" s="48"/>
    </row>
    <row r="74" spans="1:31" x14ac:dyDescent="0.35">
      <c r="A74" s="23" t="s">
        <v>84</v>
      </c>
      <c r="B74" s="24" t="s">
        <v>7</v>
      </c>
      <c r="C74" s="87">
        <v>1</v>
      </c>
      <c r="D74" s="78">
        <f>SUM(H74,J74,L74,N74,P74,R74,T74,V74,X74,Z74,AB74,AD74)</f>
        <v>89</v>
      </c>
      <c r="E74" s="79">
        <f>SUM(I74+K74+M74+O74+Q74+S74+U74+W74+Y74+AA74+AC74+AE74)</f>
        <v>0.27546296296296297</v>
      </c>
      <c r="F74" s="80">
        <f>COUNT(H74,J74,L74,N74,P74,R74,T74,V74,X74,Z74)</f>
        <v>3</v>
      </c>
      <c r="G74" s="81">
        <f>COUNT(AB74, AD74)</f>
        <v>0</v>
      </c>
      <c r="H74" s="88">
        <v>30</v>
      </c>
      <c r="I74" s="89">
        <v>2.3460648148148147E-2</v>
      </c>
      <c r="J74" s="80">
        <v>30</v>
      </c>
      <c r="K74" s="90">
        <v>0.20674768518518519</v>
      </c>
      <c r="L74" s="80">
        <v>29</v>
      </c>
      <c r="M74" s="90">
        <v>4.5254629629629631E-2</v>
      </c>
      <c r="N74" s="80"/>
      <c r="O74" s="90"/>
      <c r="P74" s="80"/>
      <c r="Q74" s="90"/>
      <c r="R74" s="80"/>
      <c r="S74" s="90"/>
      <c r="T74" s="80"/>
      <c r="U74" s="80"/>
      <c r="V74" s="80"/>
      <c r="W74" s="90"/>
      <c r="X74" s="80"/>
      <c r="Y74" s="90"/>
      <c r="Z74" s="80"/>
      <c r="AA74" s="80"/>
      <c r="AB74" s="80"/>
      <c r="AC74" s="89"/>
      <c r="AD74" s="87"/>
      <c r="AE74" s="92"/>
    </row>
    <row r="75" spans="1:31" x14ac:dyDescent="0.35">
      <c r="A75" s="38" t="s">
        <v>103</v>
      </c>
      <c r="B75" s="39" t="s">
        <v>7</v>
      </c>
      <c r="C75" s="45">
        <v>2</v>
      </c>
      <c r="D75" s="73">
        <f>SUM(H75,J75,L75,N75,P75,R75,T75,V75,X75,Z75,AB75,AD75)</f>
        <v>59</v>
      </c>
      <c r="E75" s="41">
        <f>SUM(I75+K75+M75+O75+Q75+S75+U75+W75+Y75+AA75+AC75+AE75)</f>
        <v>6.9606481481481491E-2</v>
      </c>
      <c r="F75" s="40">
        <f>COUNT(H75,J75,L75,N75,P75,R75,T75,V75,X75,Z75)</f>
        <v>2</v>
      </c>
      <c r="G75" s="74">
        <f>COUNT(AB75, AD75)</f>
        <v>0</v>
      </c>
      <c r="H75" s="71">
        <v>29</v>
      </c>
      <c r="I75" s="46">
        <v>3.8854166666666669E-2</v>
      </c>
      <c r="J75" s="40"/>
      <c r="K75" s="44"/>
      <c r="L75" s="40">
        <v>30</v>
      </c>
      <c r="M75" s="44">
        <v>3.0752314814814816E-2</v>
      </c>
      <c r="N75" s="40"/>
      <c r="O75" s="44"/>
      <c r="P75" s="40"/>
      <c r="Q75" s="44"/>
      <c r="R75" s="40"/>
      <c r="S75" s="44"/>
      <c r="T75" s="40"/>
      <c r="U75" s="44"/>
      <c r="V75" s="40"/>
      <c r="W75" s="44"/>
      <c r="X75" s="40"/>
      <c r="Y75" s="44"/>
      <c r="Z75" s="40"/>
      <c r="AA75" s="44"/>
      <c r="AB75" s="40"/>
      <c r="AC75" s="45"/>
      <c r="AD75" s="45"/>
      <c r="AE75" s="47"/>
    </row>
    <row r="76" spans="1:31" x14ac:dyDescent="0.35">
      <c r="A76" s="23" t="s">
        <v>107</v>
      </c>
      <c r="B76" s="24" t="s">
        <v>108</v>
      </c>
      <c r="C76" s="87">
        <v>1</v>
      </c>
      <c r="D76" s="78">
        <f>SUM(H76,J76,L76,N76,P76,R76,T76,V76,X76,Z76,AB76,AD76)</f>
        <v>60</v>
      </c>
      <c r="E76" s="79">
        <f>SUM(I76+K76+M76+O76+Q76+S76+U76+W76+Y76+AA76+AC76+AE76)</f>
        <v>9.7928240740740746E-2</v>
      </c>
      <c r="F76" s="80">
        <f>COUNT(H76,J76,L76,N76,P76,R76,T76,V76,X76,Z76)</f>
        <v>2</v>
      </c>
      <c r="G76" s="81">
        <f>COUNT(AB76, AD76)</f>
        <v>0</v>
      </c>
      <c r="H76" s="88">
        <v>30</v>
      </c>
      <c r="I76" s="89">
        <v>4.027777777777778E-2</v>
      </c>
      <c r="J76" s="80"/>
      <c r="K76" s="90"/>
      <c r="L76" s="80">
        <v>30</v>
      </c>
      <c r="M76" s="90">
        <v>5.7650462962962966E-2</v>
      </c>
      <c r="N76" s="80"/>
      <c r="O76" s="90"/>
      <c r="P76" s="80"/>
      <c r="Q76" s="90"/>
      <c r="R76" s="80"/>
      <c r="S76" s="90"/>
      <c r="T76" s="80"/>
      <c r="U76" s="90"/>
      <c r="V76" s="80"/>
      <c r="W76" s="90"/>
      <c r="X76" s="80"/>
      <c r="Y76" s="90"/>
      <c r="Z76" s="80"/>
      <c r="AA76" s="90"/>
      <c r="AB76" s="80"/>
      <c r="AC76" s="87"/>
      <c r="AD76" s="87"/>
      <c r="AE76" s="91"/>
    </row>
    <row r="77" spans="1:31" x14ac:dyDescent="0.35">
      <c r="A77" s="39"/>
      <c r="B77" s="39"/>
      <c r="C77" s="45"/>
      <c r="D77" s="40"/>
      <c r="E77" s="40"/>
      <c r="F77" s="40"/>
      <c r="G77" s="40"/>
      <c r="H77" s="40"/>
      <c r="I77" s="41">
        <f>SUM(I27:I74)</f>
        <v>0.71765046296296298</v>
      </c>
      <c r="J77" s="41"/>
      <c r="K77" s="41">
        <f>SUM(K27:K76)</f>
        <v>5.4023842592592572</v>
      </c>
      <c r="L77" s="41"/>
      <c r="M77" s="41">
        <f>SUM(M4:M76)</f>
        <v>1.7746527777777776</v>
      </c>
      <c r="N77" s="41"/>
      <c r="O77" s="41">
        <f>SUM(O67:O74)</f>
        <v>0</v>
      </c>
      <c r="P77" s="41"/>
      <c r="Q77" s="41">
        <f>SUM(Q67:Q74)</f>
        <v>0</v>
      </c>
      <c r="R77" s="41"/>
      <c r="S77" s="41">
        <f>SUM(S67:S74)</f>
        <v>0</v>
      </c>
      <c r="T77" s="41"/>
      <c r="U77" s="41">
        <f>SUM(U67:U74)</f>
        <v>0</v>
      </c>
      <c r="V77" s="41"/>
      <c r="W77" s="41">
        <f>SUM(W67:W74)</f>
        <v>0</v>
      </c>
      <c r="X77" s="41"/>
      <c r="Y77" s="41">
        <f>SUM(Y67:Y74)</f>
        <v>0</v>
      </c>
      <c r="Z77" s="41"/>
      <c r="AA77" s="41">
        <f>SUM(AA67:AA74)</f>
        <v>0</v>
      </c>
      <c r="AB77" s="41"/>
      <c r="AC77" s="41">
        <f>SUM(AC67:AC74)</f>
        <v>0</v>
      </c>
      <c r="AD77" s="41"/>
      <c r="AE77" s="41">
        <f>SUM(AE67:AE74)</f>
        <v>0</v>
      </c>
    </row>
    <row r="78" spans="1:31" x14ac:dyDescent="0.35">
      <c r="M78" s="16"/>
    </row>
  </sheetData>
  <autoFilter ref="A3:AE77" xr:uid="{F87A076A-2145-4839-BC24-3B613E93E38B}">
    <filterColumn colId="12">
      <customFilters>
        <customFilter operator="notEqual" val=" "/>
      </customFilters>
    </filterColumn>
    <sortState xmlns:xlrd2="http://schemas.microsoft.com/office/spreadsheetml/2017/richdata2" ref="A5:AE77">
      <sortCondition ref="B3:B77"/>
    </sortState>
  </autoFilter>
  <mergeCells count="25">
    <mergeCell ref="AB2:AC2"/>
    <mergeCell ref="AD2:AE2"/>
    <mergeCell ref="H2:I2"/>
    <mergeCell ref="J2:K2"/>
    <mergeCell ref="N2:O2"/>
    <mergeCell ref="L2:M2"/>
    <mergeCell ref="T2:U2"/>
    <mergeCell ref="V2:W2"/>
    <mergeCell ref="X2:Y2"/>
    <mergeCell ref="Z2:AA2"/>
    <mergeCell ref="AB1:AC1"/>
    <mergeCell ref="AD1:AE1"/>
    <mergeCell ref="H1:I1"/>
    <mergeCell ref="J1:K1"/>
    <mergeCell ref="L1:M1"/>
    <mergeCell ref="N1:O1"/>
    <mergeCell ref="P1:Q1"/>
    <mergeCell ref="R1:S1"/>
    <mergeCell ref="Z1:AA1"/>
    <mergeCell ref="A1:G2"/>
    <mergeCell ref="R2:S2"/>
    <mergeCell ref="T1:U1"/>
    <mergeCell ref="V1:W1"/>
    <mergeCell ref="X1:Y1"/>
    <mergeCell ref="P2:Q2"/>
  </mergeCells>
  <phoneticPr fontId="2" type="noConversion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1CC-E7CF-4214-BD9C-55DD0B2710DF}">
  <sheetPr>
    <pageSetUpPr fitToPage="1"/>
  </sheetPr>
  <dimension ref="A1:O63"/>
  <sheetViews>
    <sheetView topLeftCell="A19" workbookViewId="0">
      <selection activeCell="F36" sqref="F36"/>
    </sheetView>
    <sheetView workbookViewId="1">
      <selection sqref="A1:F2"/>
    </sheetView>
  </sheetViews>
  <sheetFormatPr defaultRowHeight="14.5" x14ac:dyDescent="0.35"/>
  <cols>
    <col min="1" max="1" width="17.453125" customWidth="1"/>
    <col min="2" max="2" width="11.453125" customWidth="1"/>
    <col min="3" max="3" width="8.90625" style="2"/>
    <col min="4" max="4" width="9.08984375" style="2" bestFit="1" customWidth="1"/>
    <col min="5" max="5" width="10.1796875" style="1" customWidth="1"/>
    <col min="6" max="6" width="14.1796875" style="1" bestFit="1" customWidth="1"/>
    <col min="7" max="12" width="8.90625" style="2"/>
  </cols>
  <sheetData>
    <row r="1" spans="1:15" ht="15" customHeight="1" x14ac:dyDescent="0.35">
      <c r="A1" s="116" t="s">
        <v>36</v>
      </c>
      <c r="B1" s="117"/>
      <c r="C1" s="117"/>
      <c r="D1" s="117"/>
      <c r="E1" s="117"/>
      <c r="F1" s="118"/>
      <c r="G1" s="139" t="s">
        <v>14</v>
      </c>
      <c r="H1" s="123"/>
      <c r="I1" s="127" t="s">
        <v>14</v>
      </c>
      <c r="J1" s="127"/>
      <c r="K1" s="123" t="s">
        <v>14</v>
      </c>
      <c r="L1" s="138"/>
    </row>
    <row r="2" spans="1:15" ht="35.4" customHeight="1" thickBot="1" x14ac:dyDescent="0.4">
      <c r="A2" s="131"/>
      <c r="B2" s="132"/>
      <c r="C2" s="132"/>
      <c r="D2" s="132"/>
      <c r="E2" s="132"/>
      <c r="F2" s="133"/>
      <c r="G2" s="134" t="s">
        <v>40</v>
      </c>
      <c r="H2" s="135"/>
      <c r="I2" s="136" t="s">
        <v>41</v>
      </c>
      <c r="J2" s="136"/>
      <c r="K2" s="136" t="s">
        <v>42</v>
      </c>
      <c r="L2" s="137"/>
    </row>
    <row r="3" spans="1:15" ht="32.75" customHeight="1" thickBot="1" x14ac:dyDescent="0.4">
      <c r="A3" s="3" t="s">
        <v>1</v>
      </c>
      <c r="B3" s="4" t="s">
        <v>3</v>
      </c>
      <c r="C3" s="5" t="s">
        <v>4</v>
      </c>
      <c r="D3" s="5" t="s">
        <v>2</v>
      </c>
      <c r="E3" s="5" t="s">
        <v>19</v>
      </c>
      <c r="F3" s="6" t="s">
        <v>26</v>
      </c>
      <c r="G3" s="22" t="s">
        <v>12</v>
      </c>
      <c r="H3" s="5" t="s">
        <v>13</v>
      </c>
      <c r="I3" s="5" t="s">
        <v>12</v>
      </c>
      <c r="J3" s="5" t="s">
        <v>13</v>
      </c>
      <c r="K3" s="5" t="s">
        <v>12</v>
      </c>
      <c r="L3" s="6" t="s">
        <v>13</v>
      </c>
    </row>
    <row r="4" spans="1:15" x14ac:dyDescent="0.35">
      <c r="A4" s="23" t="s">
        <v>94</v>
      </c>
      <c r="B4" s="24" t="s">
        <v>29</v>
      </c>
      <c r="C4" s="87">
        <v>1</v>
      </c>
      <c r="D4" s="77">
        <f t="shared" ref="D4:D35" si="0">SUM(G4,I4,K4)</f>
        <v>30</v>
      </c>
      <c r="E4" s="97">
        <f t="shared" ref="E4:E35" si="1">SUM(H4+J4+L4)</f>
        <v>1.6886574074074075E-2</v>
      </c>
      <c r="F4" s="98">
        <f t="shared" ref="F4:F35" si="2">COUNT(G4,I4,K4)</f>
        <v>1</v>
      </c>
      <c r="G4" s="82">
        <v>30</v>
      </c>
      <c r="H4" s="83">
        <v>1.6886574074074075E-2</v>
      </c>
      <c r="I4" s="77"/>
      <c r="J4" s="83"/>
      <c r="K4" s="77"/>
      <c r="L4" s="93"/>
      <c r="N4" s="18"/>
      <c r="O4" t="s">
        <v>105</v>
      </c>
    </row>
    <row r="5" spans="1:15" x14ac:dyDescent="0.35">
      <c r="A5" s="38" t="s">
        <v>100</v>
      </c>
      <c r="B5" s="39" t="s">
        <v>29</v>
      </c>
      <c r="C5" s="45">
        <v>2</v>
      </c>
      <c r="D5" s="35">
        <f t="shared" si="0"/>
        <v>29</v>
      </c>
      <c r="E5" s="31">
        <f t="shared" si="1"/>
        <v>1.9537037037037037E-2</v>
      </c>
      <c r="F5" s="69">
        <f t="shared" si="2"/>
        <v>1</v>
      </c>
      <c r="G5" s="71">
        <v>29</v>
      </c>
      <c r="H5" s="46">
        <v>1.9537037037037037E-2</v>
      </c>
      <c r="I5" s="45"/>
      <c r="J5" s="46"/>
      <c r="K5" s="45"/>
      <c r="L5" s="47"/>
      <c r="N5" s="17"/>
      <c r="O5" t="s">
        <v>27</v>
      </c>
    </row>
    <row r="6" spans="1:15" x14ac:dyDescent="0.35">
      <c r="A6" s="38" t="s">
        <v>77</v>
      </c>
      <c r="B6" s="39" t="s">
        <v>29</v>
      </c>
      <c r="C6" s="45">
        <v>3</v>
      </c>
      <c r="D6" s="35">
        <f t="shared" si="0"/>
        <v>28</v>
      </c>
      <c r="E6" s="31">
        <f t="shared" si="1"/>
        <v>2.2314814814814815E-2</v>
      </c>
      <c r="F6" s="69">
        <f t="shared" si="2"/>
        <v>1</v>
      </c>
      <c r="G6" s="71">
        <v>28</v>
      </c>
      <c r="H6" s="46">
        <v>2.2314814814814815E-2</v>
      </c>
      <c r="I6" s="45"/>
      <c r="J6" s="46"/>
      <c r="K6" s="45"/>
      <c r="L6" s="47"/>
    </row>
    <row r="7" spans="1:15" x14ac:dyDescent="0.35">
      <c r="A7" s="38" t="s">
        <v>99</v>
      </c>
      <c r="B7" s="39" t="s">
        <v>29</v>
      </c>
      <c r="C7" s="45">
        <v>4</v>
      </c>
      <c r="D7" s="35">
        <f t="shared" si="0"/>
        <v>27</v>
      </c>
      <c r="E7" s="31">
        <f t="shared" si="1"/>
        <v>2.2604166666666665E-2</v>
      </c>
      <c r="F7" s="69">
        <f t="shared" si="2"/>
        <v>1</v>
      </c>
      <c r="G7" s="71">
        <v>27</v>
      </c>
      <c r="H7" s="46">
        <v>2.2604166666666665E-2</v>
      </c>
      <c r="I7" s="45"/>
      <c r="J7" s="46"/>
      <c r="K7" s="45"/>
      <c r="L7" s="47"/>
    </row>
    <row r="8" spans="1:15" x14ac:dyDescent="0.35">
      <c r="A8" s="23" t="s">
        <v>48</v>
      </c>
      <c r="B8" s="24" t="s">
        <v>8</v>
      </c>
      <c r="C8" s="87">
        <v>1</v>
      </c>
      <c r="D8" s="77">
        <f t="shared" si="0"/>
        <v>30</v>
      </c>
      <c r="E8" s="97">
        <f t="shared" si="1"/>
        <v>1.9305555555555555E-2</v>
      </c>
      <c r="F8" s="98">
        <f t="shared" si="2"/>
        <v>1</v>
      </c>
      <c r="G8" s="88">
        <v>30</v>
      </c>
      <c r="H8" s="89">
        <v>1.9305555555555555E-2</v>
      </c>
      <c r="I8" s="87"/>
      <c r="J8" s="89"/>
      <c r="K8" s="87"/>
      <c r="L8" s="91"/>
    </row>
    <row r="9" spans="1:15" x14ac:dyDescent="0.35">
      <c r="A9" s="38" t="s">
        <v>80</v>
      </c>
      <c r="B9" s="39" t="s">
        <v>8</v>
      </c>
      <c r="C9" s="45">
        <v>2</v>
      </c>
      <c r="D9" s="35">
        <f t="shared" si="0"/>
        <v>29</v>
      </c>
      <c r="E9" s="31">
        <f t="shared" si="1"/>
        <v>2.0833333333333332E-2</v>
      </c>
      <c r="F9" s="69">
        <f t="shared" si="2"/>
        <v>1</v>
      </c>
      <c r="G9" s="71">
        <v>29</v>
      </c>
      <c r="H9" s="46">
        <v>2.0833333333333332E-2</v>
      </c>
      <c r="I9" s="45"/>
      <c r="J9" s="46"/>
      <c r="K9" s="45"/>
      <c r="L9" s="47"/>
    </row>
    <row r="10" spans="1:15" x14ac:dyDescent="0.35">
      <c r="A10" s="38" t="s">
        <v>96</v>
      </c>
      <c r="B10" s="39" t="s">
        <v>8</v>
      </c>
      <c r="C10" s="45">
        <v>3</v>
      </c>
      <c r="D10" s="35">
        <f t="shared" si="0"/>
        <v>28</v>
      </c>
      <c r="E10" s="31">
        <f t="shared" si="1"/>
        <v>2.0949074074074075E-2</v>
      </c>
      <c r="F10" s="69">
        <f t="shared" si="2"/>
        <v>1</v>
      </c>
      <c r="G10" s="71">
        <v>28</v>
      </c>
      <c r="H10" s="46">
        <v>2.0949074074074075E-2</v>
      </c>
      <c r="I10" s="45"/>
      <c r="J10" s="46"/>
      <c r="K10" s="45"/>
      <c r="L10" s="47"/>
    </row>
    <row r="11" spans="1:15" x14ac:dyDescent="0.35">
      <c r="A11" s="38" t="s">
        <v>95</v>
      </c>
      <c r="B11" s="39" t="s">
        <v>8</v>
      </c>
      <c r="C11" s="45">
        <v>4</v>
      </c>
      <c r="D11" s="35">
        <f t="shared" si="0"/>
        <v>27</v>
      </c>
      <c r="E11" s="31">
        <f t="shared" si="1"/>
        <v>2.2800925925925929E-2</v>
      </c>
      <c r="F11" s="69">
        <f t="shared" si="2"/>
        <v>1</v>
      </c>
      <c r="G11" s="71">
        <v>27</v>
      </c>
      <c r="H11" s="46">
        <v>2.2800925925925929E-2</v>
      </c>
      <c r="I11" s="45"/>
      <c r="J11" s="46"/>
      <c r="K11" s="45"/>
      <c r="L11" s="47"/>
    </row>
    <row r="12" spans="1:15" x14ac:dyDescent="0.35">
      <c r="A12" s="38" t="s">
        <v>78</v>
      </c>
      <c r="B12" s="39" t="s">
        <v>8</v>
      </c>
      <c r="C12" s="45">
        <v>5</v>
      </c>
      <c r="D12" s="35">
        <f t="shared" si="0"/>
        <v>26</v>
      </c>
      <c r="E12" s="31">
        <f t="shared" si="1"/>
        <v>2.3379629629629629E-2</v>
      </c>
      <c r="F12" s="69">
        <f t="shared" si="2"/>
        <v>1</v>
      </c>
      <c r="G12" s="71">
        <v>26</v>
      </c>
      <c r="H12" s="46">
        <v>2.3379629629629629E-2</v>
      </c>
      <c r="I12" s="45"/>
      <c r="J12" s="46"/>
      <c r="K12" s="45"/>
      <c r="L12" s="48"/>
    </row>
    <row r="13" spans="1:15" x14ac:dyDescent="0.35">
      <c r="A13" s="38" t="s">
        <v>98</v>
      </c>
      <c r="B13" s="39" t="s">
        <v>8</v>
      </c>
      <c r="C13" s="45">
        <v>6</v>
      </c>
      <c r="D13" s="35">
        <f t="shared" si="0"/>
        <v>25</v>
      </c>
      <c r="E13" s="31">
        <f t="shared" si="1"/>
        <v>2.6377314814814815E-2</v>
      </c>
      <c r="F13" s="69">
        <f t="shared" si="2"/>
        <v>1</v>
      </c>
      <c r="G13" s="71">
        <v>25</v>
      </c>
      <c r="H13" s="46">
        <v>2.6377314814814815E-2</v>
      </c>
      <c r="I13" s="45"/>
      <c r="J13" s="46"/>
      <c r="K13" s="45"/>
      <c r="L13" s="47"/>
    </row>
    <row r="14" spans="1:15" x14ac:dyDescent="0.35">
      <c r="A14" s="23" t="s">
        <v>89</v>
      </c>
      <c r="B14" s="24" t="s">
        <v>9</v>
      </c>
      <c r="C14" s="87">
        <v>1</v>
      </c>
      <c r="D14" s="77">
        <f t="shared" si="0"/>
        <v>30</v>
      </c>
      <c r="E14" s="97">
        <f t="shared" si="1"/>
        <v>1.8888888888888889E-2</v>
      </c>
      <c r="F14" s="98">
        <f t="shared" si="2"/>
        <v>1</v>
      </c>
      <c r="G14" s="88">
        <v>30</v>
      </c>
      <c r="H14" s="89">
        <v>1.8888888888888889E-2</v>
      </c>
      <c r="I14" s="87"/>
      <c r="J14" s="89"/>
      <c r="K14" s="87"/>
      <c r="L14" s="91"/>
    </row>
    <row r="15" spans="1:15" x14ac:dyDescent="0.35">
      <c r="A15" s="38" t="s">
        <v>97</v>
      </c>
      <c r="B15" s="39" t="s">
        <v>9</v>
      </c>
      <c r="C15" s="45">
        <v>2</v>
      </c>
      <c r="D15" s="35">
        <f t="shared" si="0"/>
        <v>29</v>
      </c>
      <c r="E15" s="31">
        <f t="shared" si="1"/>
        <v>2.0625000000000001E-2</v>
      </c>
      <c r="F15" s="69">
        <f t="shared" si="2"/>
        <v>1</v>
      </c>
      <c r="G15" s="71">
        <v>29</v>
      </c>
      <c r="H15" s="46">
        <v>2.0625000000000001E-2</v>
      </c>
      <c r="I15" s="45"/>
      <c r="J15" s="46"/>
      <c r="K15" s="45"/>
      <c r="L15" s="47"/>
    </row>
    <row r="16" spans="1:15" x14ac:dyDescent="0.35">
      <c r="A16" s="38" t="s">
        <v>51</v>
      </c>
      <c r="B16" s="39" t="s">
        <v>9</v>
      </c>
      <c r="C16" s="45">
        <v>3</v>
      </c>
      <c r="D16" s="35">
        <f t="shared" si="0"/>
        <v>28</v>
      </c>
      <c r="E16" s="31">
        <f t="shared" si="1"/>
        <v>2.2326388888888885E-2</v>
      </c>
      <c r="F16" s="69">
        <f t="shared" si="2"/>
        <v>1</v>
      </c>
      <c r="G16" s="71">
        <v>28</v>
      </c>
      <c r="H16" s="72">
        <v>2.2326388888888885E-2</v>
      </c>
      <c r="I16" s="45"/>
      <c r="J16" s="46"/>
      <c r="K16" s="45"/>
      <c r="L16" s="47"/>
    </row>
    <row r="17" spans="1:12" x14ac:dyDescent="0.35">
      <c r="A17" s="38" t="s">
        <v>54</v>
      </c>
      <c r="B17" s="39" t="s">
        <v>9</v>
      </c>
      <c r="C17" s="45">
        <v>4</v>
      </c>
      <c r="D17" s="35">
        <f t="shared" si="0"/>
        <v>27</v>
      </c>
      <c r="E17" s="31">
        <f t="shared" si="1"/>
        <v>2.2337962962962962E-2</v>
      </c>
      <c r="F17" s="69">
        <f t="shared" si="2"/>
        <v>1</v>
      </c>
      <c r="G17" s="71">
        <v>27</v>
      </c>
      <c r="H17" s="46">
        <v>2.2337962962962962E-2</v>
      </c>
      <c r="I17" s="45"/>
      <c r="J17" s="46"/>
      <c r="K17" s="45"/>
      <c r="L17" s="47"/>
    </row>
    <row r="18" spans="1:12" x14ac:dyDescent="0.35">
      <c r="A18" s="38" t="s">
        <v>50</v>
      </c>
      <c r="B18" s="39" t="s">
        <v>9</v>
      </c>
      <c r="C18" s="45">
        <v>5</v>
      </c>
      <c r="D18" s="35">
        <f t="shared" si="0"/>
        <v>26</v>
      </c>
      <c r="E18" s="31">
        <f t="shared" si="1"/>
        <v>2.2465277777777778E-2</v>
      </c>
      <c r="F18" s="69">
        <f t="shared" si="2"/>
        <v>1</v>
      </c>
      <c r="G18" s="71">
        <v>26</v>
      </c>
      <c r="H18" s="46">
        <v>2.2465277777777778E-2</v>
      </c>
      <c r="I18" s="45"/>
      <c r="J18" s="46"/>
      <c r="K18" s="45"/>
      <c r="L18" s="47"/>
    </row>
    <row r="19" spans="1:12" x14ac:dyDescent="0.35">
      <c r="A19" s="38" t="s">
        <v>69</v>
      </c>
      <c r="B19" s="39" t="s">
        <v>9</v>
      </c>
      <c r="C19" s="45">
        <v>6</v>
      </c>
      <c r="D19" s="35">
        <f t="shared" si="0"/>
        <v>25</v>
      </c>
      <c r="E19" s="31">
        <f t="shared" si="1"/>
        <v>2.3518518518518518E-2</v>
      </c>
      <c r="F19" s="69">
        <f t="shared" si="2"/>
        <v>1</v>
      </c>
      <c r="G19" s="71">
        <v>25</v>
      </c>
      <c r="H19" s="46">
        <v>2.3518518518518518E-2</v>
      </c>
      <c r="I19" s="45"/>
      <c r="J19" s="46"/>
      <c r="K19" s="45"/>
      <c r="L19" s="47"/>
    </row>
    <row r="20" spans="1:12" x14ac:dyDescent="0.35">
      <c r="A20" s="38" t="s">
        <v>71</v>
      </c>
      <c r="B20" s="39" t="s">
        <v>9</v>
      </c>
      <c r="C20" s="45">
        <v>7</v>
      </c>
      <c r="D20" s="35">
        <f t="shared" si="0"/>
        <v>24</v>
      </c>
      <c r="E20" s="31">
        <f t="shared" si="1"/>
        <v>2.4548611111111115E-2</v>
      </c>
      <c r="F20" s="69">
        <f t="shared" si="2"/>
        <v>1</v>
      </c>
      <c r="G20" s="71">
        <v>24</v>
      </c>
      <c r="H20" s="46">
        <v>2.4548611111111115E-2</v>
      </c>
      <c r="I20" s="45"/>
      <c r="J20" s="46"/>
      <c r="K20" s="45"/>
      <c r="L20" s="47"/>
    </row>
    <row r="21" spans="1:12" x14ac:dyDescent="0.35">
      <c r="A21" s="38" t="s">
        <v>53</v>
      </c>
      <c r="B21" s="39" t="s">
        <v>9</v>
      </c>
      <c r="C21" s="45">
        <v>8</v>
      </c>
      <c r="D21" s="35">
        <f t="shared" si="0"/>
        <v>23</v>
      </c>
      <c r="E21" s="31">
        <f t="shared" si="1"/>
        <v>2.478009259259259E-2</v>
      </c>
      <c r="F21" s="69">
        <f t="shared" si="2"/>
        <v>1</v>
      </c>
      <c r="G21" s="71">
        <v>23</v>
      </c>
      <c r="H21" s="46">
        <v>2.478009259259259E-2</v>
      </c>
      <c r="I21" s="45"/>
      <c r="J21" s="46"/>
      <c r="K21" s="45"/>
      <c r="L21" s="48"/>
    </row>
    <row r="22" spans="1:12" x14ac:dyDescent="0.35">
      <c r="A22" s="38" t="s">
        <v>55</v>
      </c>
      <c r="B22" s="39" t="s">
        <v>9</v>
      </c>
      <c r="C22" s="45">
        <v>9</v>
      </c>
      <c r="D22" s="35">
        <f t="shared" si="0"/>
        <v>22</v>
      </c>
      <c r="E22" s="31">
        <f t="shared" si="1"/>
        <v>3.0104166666666668E-2</v>
      </c>
      <c r="F22" s="69">
        <f t="shared" si="2"/>
        <v>1</v>
      </c>
      <c r="G22" s="71">
        <v>22</v>
      </c>
      <c r="H22" s="46">
        <v>3.0104166666666668E-2</v>
      </c>
      <c r="I22" s="45"/>
      <c r="J22" s="46"/>
      <c r="K22" s="45"/>
      <c r="L22" s="47"/>
    </row>
    <row r="23" spans="1:12" x14ac:dyDescent="0.35">
      <c r="A23" s="23" t="s">
        <v>82</v>
      </c>
      <c r="B23" s="24" t="s">
        <v>10</v>
      </c>
      <c r="C23" s="87">
        <v>1</v>
      </c>
      <c r="D23" s="77">
        <f t="shared" si="0"/>
        <v>30</v>
      </c>
      <c r="E23" s="97">
        <f t="shared" si="1"/>
        <v>2.3229166666666665E-2</v>
      </c>
      <c r="F23" s="98">
        <f t="shared" si="2"/>
        <v>1</v>
      </c>
      <c r="G23" s="88">
        <v>30</v>
      </c>
      <c r="H23" s="99">
        <v>2.3229166666666665E-2</v>
      </c>
      <c r="I23" s="87"/>
      <c r="J23" s="87"/>
      <c r="K23" s="87"/>
      <c r="L23" s="92"/>
    </row>
    <row r="24" spans="1:12" x14ac:dyDescent="0.35">
      <c r="A24" s="38" t="s">
        <v>87</v>
      </c>
      <c r="B24" s="39" t="s">
        <v>10</v>
      </c>
      <c r="C24" s="45">
        <v>2</v>
      </c>
      <c r="D24" s="35">
        <f t="shared" si="0"/>
        <v>29</v>
      </c>
      <c r="E24" s="31">
        <f t="shared" si="1"/>
        <v>2.4247685185185181E-2</v>
      </c>
      <c r="F24" s="69">
        <f t="shared" si="2"/>
        <v>1</v>
      </c>
      <c r="G24" s="71">
        <v>29</v>
      </c>
      <c r="H24" s="46">
        <v>2.4247685185185181E-2</v>
      </c>
      <c r="I24" s="45"/>
      <c r="J24" s="45"/>
      <c r="K24" s="45"/>
      <c r="L24" s="47"/>
    </row>
    <row r="25" spans="1:12" x14ac:dyDescent="0.35">
      <c r="A25" s="23" t="s">
        <v>49</v>
      </c>
      <c r="B25" s="24" t="s">
        <v>28</v>
      </c>
      <c r="C25" s="87">
        <v>1</v>
      </c>
      <c r="D25" s="77">
        <f t="shared" si="0"/>
        <v>30</v>
      </c>
      <c r="E25" s="97">
        <f t="shared" si="1"/>
        <v>1.5150462962962963E-2</v>
      </c>
      <c r="F25" s="98">
        <f t="shared" si="2"/>
        <v>1</v>
      </c>
      <c r="G25" s="88">
        <v>30</v>
      </c>
      <c r="H25" s="89">
        <v>1.5150462962962963E-2</v>
      </c>
      <c r="I25" s="87"/>
      <c r="J25" s="89"/>
      <c r="K25" s="87"/>
      <c r="L25" s="91"/>
    </row>
    <row r="26" spans="1:12" x14ac:dyDescent="0.35">
      <c r="A26" s="38" t="s">
        <v>88</v>
      </c>
      <c r="B26" s="39" t="s">
        <v>28</v>
      </c>
      <c r="C26" s="45">
        <v>2</v>
      </c>
      <c r="D26" s="35">
        <f t="shared" si="0"/>
        <v>29</v>
      </c>
      <c r="E26" s="31">
        <f t="shared" si="1"/>
        <v>1.5462962962962963E-2</v>
      </c>
      <c r="F26" s="69">
        <f t="shared" si="2"/>
        <v>1</v>
      </c>
      <c r="G26" s="71">
        <v>29</v>
      </c>
      <c r="H26" s="46">
        <v>1.5462962962962963E-2</v>
      </c>
      <c r="I26" s="45"/>
      <c r="J26" s="46"/>
      <c r="K26" s="45"/>
      <c r="L26" s="47"/>
    </row>
    <row r="27" spans="1:12" x14ac:dyDescent="0.35">
      <c r="A27" s="38" t="s">
        <v>83</v>
      </c>
      <c r="B27" s="39" t="s">
        <v>28</v>
      </c>
      <c r="C27" s="45">
        <v>3</v>
      </c>
      <c r="D27" s="35">
        <f t="shared" si="0"/>
        <v>28</v>
      </c>
      <c r="E27" s="31">
        <f t="shared" si="1"/>
        <v>1.6180555555555556E-2</v>
      </c>
      <c r="F27" s="69">
        <f t="shared" si="2"/>
        <v>1</v>
      </c>
      <c r="G27" s="71">
        <v>28</v>
      </c>
      <c r="H27" s="46">
        <v>1.6180555555555556E-2</v>
      </c>
      <c r="I27" s="45"/>
      <c r="J27" s="46"/>
      <c r="K27" s="45"/>
      <c r="L27" s="47"/>
    </row>
    <row r="28" spans="1:12" x14ac:dyDescent="0.35">
      <c r="A28" s="38" t="s">
        <v>75</v>
      </c>
      <c r="B28" s="39" t="s">
        <v>28</v>
      </c>
      <c r="C28" s="45">
        <v>4</v>
      </c>
      <c r="D28" s="35">
        <f t="shared" si="0"/>
        <v>27</v>
      </c>
      <c r="E28" s="31">
        <f t="shared" si="1"/>
        <v>1.6284722222222221E-2</v>
      </c>
      <c r="F28" s="69">
        <f t="shared" si="2"/>
        <v>1</v>
      </c>
      <c r="G28" s="71">
        <v>27</v>
      </c>
      <c r="H28" s="46">
        <v>1.6284722222222221E-2</v>
      </c>
      <c r="I28" s="45"/>
      <c r="J28" s="46"/>
      <c r="K28" s="45"/>
      <c r="L28" s="47"/>
    </row>
    <row r="29" spans="1:12" x14ac:dyDescent="0.35">
      <c r="A29" s="38" t="s">
        <v>60</v>
      </c>
      <c r="B29" s="39" t="s">
        <v>28</v>
      </c>
      <c r="C29" s="45">
        <v>5</v>
      </c>
      <c r="D29" s="35">
        <f t="shared" si="0"/>
        <v>26</v>
      </c>
      <c r="E29" s="31">
        <f t="shared" si="1"/>
        <v>1.7118055555555556E-2</v>
      </c>
      <c r="F29" s="69">
        <f t="shared" si="2"/>
        <v>1</v>
      </c>
      <c r="G29" s="71">
        <v>26</v>
      </c>
      <c r="H29" s="46">
        <v>1.7118055555555556E-2</v>
      </c>
      <c r="I29" s="45"/>
      <c r="J29" s="46"/>
      <c r="K29" s="45"/>
      <c r="L29" s="47"/>
    </row>
    <row r="30" spans="1:12" x14ac:dyDescent="0.35">
      <c r="A30" s="38" t="s">
        <v>68</v>
      </c>
      <c r="B30" s="39" t="s">
        <v>28</v>
      </c>
      <c r="C30" s="45">
        <v>6</v>
      </c>
      <c r="D30" s="35">
        <f t="shared" si="0"/>
        <v>25</v>
      </c>
      <c r="E30" s="31">
        <f t="shared" si="1"/>
        <v>1.7372685185185185E-2</v>
      </c>
      <c r="F30" s="69">
        <f t="shared" si="2"/>
        <v>1</v>
      </c>
      <c r="G30" s="71">
        <v>25</v>
      </c>
      <c r="H30" s="46">
        <v>1.7372685185185185E-2</v>
      </c>
      <c r="I30" s="45"/>
      <c r="J30" s="46"/>
      <c r="K30" s="45"/>
      <c r="L30" s="47"/>
    </row>
    <row r="31" spans="1:12" x14ac:dyDescent="0.35">
      <c r="A31" s="38" t="s">
        <v>117</v>
      </c>
      <c r="B31" s="39" t="s">
        <v>28</v>
      </c>
      <c r="C31" s="45">
        <v>7</v>
      </c>
      <c r="D31" s="35">
        <f t="shared" si="0"/>
        <v>24</v>
      </c>
      <c r="E31" s="31">
        <f t="shared" si="1"/>
        <v>1.7488425925925925E-2</v>
      </c>
      <c r="F31" s="69">
        <f t="shared" si="2"/>
        <v>1</v>
      </c>
      <c r="G31" s="71">
        <v>24</v>
      </c>
      <c r="H31" s="46">
        <v>1.7488425925925925E-2</v>
      </c>
      <c r="I31" s="45"/>
      <c r="J31" s="46"/>
      <c r="K31" s="45"/>
      <c r="L31" s="47"/>
    </row>
    <row r="32" spans="1:12" x14ac:dyDescent="0.35">
      <c r="A32" s="38" t="s">
        <v>73</v>
      </c>
      <c r="B32" s="39" t="s">
        <v>28</v>
      </c>
      <c r="C32" s="45">
        <v>8</v>
      </c>
      <c r="D32" s="35">
        <f t="shared" si="0"/>
        <v>23</v>
      </c>
      <c r="E32" s="31">
        <f t="shared" si="1"/>
        <v>1.7997685185185186E-2</v>
      </c>
      <c r="F32" s="69">
        <f t="shared" si="2"/>
        <v>1</v>
      </c>
      <c r="G32" s="71">
        <v>23</v>
      </c>
      <c r="H32" s="46">
        <v>1.7997685185185186E-2</v>
      </c>
      <c r="I32" s="45"/>
      <c r="J32" s="46"/>
      <c r="K32" s="45"/>
      <c r="L32" s="47"/>
    </row>
    <row r="33" spans="1:12" x14ac:dyDescent="0.35">
      <c r="A33" s="38" t="s">
        <v>47</v>
      </c>
      <c r="B33" s="39" t="s">
        <v>28</v>
      </c>
      <c r="C33" s="45">
        <v>9</v>
      </c>
      <c r="D33" s="35">
        <f t="shared" si="0"/>
        <v>22</v>
      </c>
      <c r="E33" s="31">
        <f t="shared" si="1"/>
        <v>2.0914351851851851E-2</v>
      </c>
      <c r="F33" s="69">
        <f t="shared" si="2"/>
        <v>1</v>
      </c>
      <c r="G33" s="71">
        <v>22</v>
      </c>
      <c r="H33" s="46">
        <v>2.0914351851851851E-2</v>
      </c>
      <c r="I33" s="45"/>
      <c r="J33" s="46"/>
      <c r="K33" s="45"/>
      <c r="L33" s="47"/>
    </row>
    <row r="34" spans="1:12" x14ac:dyDescent="0.35">
      <c r="A34" s="38" t="s">
        <v>67</v>
      </c>
      <c r="B34" s="39" t="s">
        <v>28</v>
      </c>
      <c r="C34" s="45">
        <v>10</v>
      </c>
      <c r="D34" s="35">
        <f t="shared" si="0"/>
        <v>21</v>
      </c>
      <c r="E34" s="31">
        <f t="shared" si="1"/>
        <v>2.0925925925925928E-2</v>
      </c>
      <c r="F34" s="69">
        <f t="shared" si="2"/>
        <v>1</v>
      </c>
      <c r="G34" s="71">
        <v>21</v>
      </c>
      <c r="H34" s="46">
        <v>2.0925925925925928E-2</v>
      </c>
      <c r="I34" s="45"/>
      <c r="J34" s="46"/>
      <c r="K34" s="45"/>
      <c r="L34" s="47"/>
    </row>
    <row r="35" spans="1:12" x14ac:dyDescent="0.35">
      <c r="A35" s="23" t="s">
        <v>65</v>
      </c>
      <c r="B35" s="24" t="s">
        <v>5</v>
      </c>
      <c r="C35" s="87">
        <v>1</v>
      </c>
      <c r="D35" s="77">
        <f t="shared" si="0"/>
        <v>30</v>
      </c>
      <c r="E35" s="97">
        <f t="shared" si="1"/>
        <v>1.5752314814814813E-2</v>
      </c>
      <c r="F35" s="98">
        <f t="shared" si="2"/>
        <v>1</v>
      </c>
      <c r="G35" s="88">
        <v>30</v>
      </c>
      <c r="H35" s="89">
        <v>1.5752314814814813E-2</v>
      </c>
      <c r="I35" s="87"/>
      <c r="J35" s="89"/>
      <c r="K35" s="87"/>
      <c r="L35" s="91"/>
    </row>
    <row r="36" spans="1:12" x14ac:dyDescent="0.35">
      <c r="A36" s="38" t="s">
        <v>90</v>
      </c>
      <c r="B36" s="39" t="s">
        <v>5</v>
      </c>
      <c r="C36" s="45">
        <v>2</v>
      </c>
      <c r="D36" s="35">
        <f t="shared" ref="D36:D62" si="3">SUM(G36,I36,K36)</f>
        <v>29</v>
      </c>
      <c r="E36" s="31">
        <f t="shared" ref="E36:E62" si="4">SUM(H36+J36+L36)</f>
        <v>1.6018518518518519E-2</v>
      </c>
      <c r="F36" s="69">
        <f t="shared" ref="F36:F62" si="5">COUNT(G36,I36,K36)</f>
        <v>1</v>
      </c>
      <c r="G36" s="71">
        <v>29</v>
      </c>
      <c r="H36" s="46">
        <v>1.6018518518518519E-2</v>
      </c>
      <c r="I36" s="45"/>
      <c r="J36" s="46"/>
      <c r="K36" s="45"/>
      <c r="L36" s="48"/>
    </row>
    <row r="37" spans="1:12" x14ac:dyDescent="0.35">
      <c r="A37" s="38" t="s">
        <v>46</v>
      </c>
      <c r="B37" s="39" t="s">
        <v>5</v>
      </c>
      <c r="C37" s="45">
        <v>3</v>
      </c>
      <c r="D37" s="35">
        <f t="shared" si="3"/>
        <v>28</v>
      </c>
      <c r="E37" s="31">
        <f t="shared" si="4"/>
        <v>1.6469907407407405E-2</v>
      </c>
      <c r="F37" s="69">
        <f t="shared" si="5"/>
        <v>1</v>
      </c>
      <c r="G37" s="71">
        <v>28</v>
      </c>
      <c r="H37" s="46">
        <v>1.6469907407407405E-2</v>
      </c>
      <c r="I37" s="45"/>
      <c r="J37" s="45"/>
      <c r="K37" s="45"/>
      <c r="L37" s="47"/>
    </row>
    <row r="38" spans="1:12" x14ac:dyDescent="0.35">
      <c r="A38" s="38" t="s">
        <v>93</v>
      </c>
      <c r="B38" s="39" t="s">
        <v>5</v>
      </c>
      <c r="C38" s="45">
        <v>4</v>
      </c>
      <c r="D38" s="35">
        <f t="shared" si="3"/>
        <v>27</v>
      </c>
      <c r="E38" s="31">
        <f t="shared" si="4"/>
        <v>1.6550925925925924E-2</v>
      </c>
      <c r="F38" s="69">
        <f t="shared" si="5"/>
        <v>1</v>
      </c>
      <c r="G38" s="71">
        <v>27</v>
      </c>
      <c r="H38" s="46">
        <v>1.6550925925925924E-2</v>
      </c>
      <c r="I38" s="45"/>
      <c r="J38" s="46"/>
      <c r="K38" s="45"/>
      <c r="L38" s="47"/>
    </row>
    <row r="39" spans="1:12" x14ac:dyDescent="0.35">
      <c r="A39" s="38" t="s">
        <v>66</v>
      </c>
      <c r="B39" s="39" t="s">
        <v>5</v>
      </c>
      <c r="C39" s="45">
        <v>5</v>
      </c>
      <c r="D39" s="35">
        <f t="shared" si="3"/>
        <v>26</v>
      </c>
      <c r="E39" s="31">
        <f t="shared" si="4"/>
        <v>1.7071759259259259E-2</v>
      </c>
      <c r="F39" s="69">
        <f t="shared" si="5"/>
        <v>1</v>
      </c>
      <c r="G39" s="71">
        <v>26</v>
      </c>
      <c r="H39" s="46">
        <v>1.7071759259259259E-2</v>
      </c>
      <c r="I39" s="45"/>
      <c r="J39" s="46"/>
      <c r="K39" s="45"/>
      <c r="L39" s="47"/>
    </row>
    <row r="40" spans="1:12" x14ac:dyDescent="0.35">
      <c r="A40" s="38" t="s">
        <v>91</v>
      </c>
      <c r="B40" s="39" t="s">
        <v>5</v>
      </c>
      <c r="C40" s="45">
        <v>6</v>
      </c>
      <c r="D40" s="35">
        <f t="shared" si="3"/>
        <v>25</v>
      </c>
      <c r="E40" s="31">
        <f t="shared" si="4"/>
        <v>1.7453703703703704E-2</v>
      </c>
      <c r="F40" s="69">
        <f t="shared" si="5"/>
        <v>1</v>
      </c>
      <c r="G40" s="71">
        <v>25</v>
      </c>
      <c r="H40" s="46">
        <v>1.7453703703703704E-2</v>
      </c>
      <c r="I40" s="45"/>
      <c r="J40" s="46"/>
      <c r="K40" s="45"/>
      <c r="L40" s="47"/>
    </row>
    <row r="41" spans="1:12" x14ac:dyDescent="0.35">
      <c r="A41" s="38" t="s">
        <v>63</v>
      </c>
      <c r="B41" s="39" t="s">
        <v>5</v>
      </c>
      <c r="C41" s="45">
        <v>7</v>
      </c>
      <c r="D41" s="35">
        <f t="shared" si="3"/>
        <v>24</v>
      </c>
      <c r="E41" s="31">
        <f t="shared" si="4"/>
        <v>1.7696759259259259E-2</v>
      </c>
      <c r="F41" s="69">
        <f t="shared" si="5"/>
        <v>1</v>
      </c>
      <c r="G41" s="71">
        <v>24</v>
      </c>
      <c r="H41" s="46">
        <v>1.7696759259259259E-2</v>
      </c>
      <c r="I41" s="45"/>
      <c r="J41" s="46"/>
      <c r="K41" s="45"/>
      <c r="L41" s="47"/>
    </row>
    <row r="42" spans="1:12" x14ac:dyDescent="0.35">
      <c r="A42" s="38" t="s">
        <v>86</v>
      </c>
      <c r="B42" s="39" t="s">
        <v>5</v>
      </c>
      <c r="C42" s="45">
        <v>8</v>
      </c>
      <c r="D42" s="35">
        <f t="shared" si="3"/>
        <v>23</v>
      </c>
      <c r="E42" s="31">
        <f t="shared" si="4"/>
        <v>1.7870370370370373E-2</v>
      </c>
      <c r="F42" s="69">
        <f t="shared" si="5"/>
        <v>1</v>
      </c>
      <c r="G42" s="71">
        <v>23</v>
      </c>
      <c r="H42" s="46">
        <v>1.7870370370370373E-2</v>
      </c>
      <c r="I42" s="45"/>
      <c r="J42" s="46"/>
      <c r="K42" s="45"/>
      <c r="L42" s="47"/>
    </row>
    <row r="43" spans="1:12" x14ac:dyDescent="0.35">
      <c r="A43" s="38" t="s">
        <v>74</v>
      </c>
      <c r="B43" s="39" t="s">
        <v>5</v>
      </c>
      <c r="C43" s="45">
        <v>9</v>
      </c>
      <c r="D43" s="35">
        <f t="shared" si="3"/>
        <v>22</v>
      </c>
      <c r="E43" s="31">
        <f t="shared" si="4"/>
        <v>1.8136574074074072E-2</v>
      </c>
      <c r="F43" s="69">
        <f t="shared" si="5"/>
        <v>1</v>
      </c>
      <c r="G43" s="71">
        <v>22</v>
      </c>
      <c r="H43" s="46">
        <v>1.8136574074074072E-2</v>
      </c>
      <c r="I43" s="45"/>
      <c r="J43" s="46"/>
      <c r="K43" s="45"/>
      <c r="L43" s="47"/>
    </row>
    <row r="44" spans="1:12" x14ac:dyDescent="0.35">
      <c r="A44" s="38" t="s">
        <v>59</v>
      </c>
      <c r="B44" s="39" t="s">
        <v>5</v>
      </c>
      <c r="C44" s="45">
        <v>10</v>
      </c>
      <c r="D44" s="35">
        <f t="shared" si="3"/>
        <v>21</v>
      </c>
      <c r="E44" s="31">
        <f t="shared" si="4"/>
        <v>1.8599537037037036E-2</v>
      </c>
      <c r="F44" s="69">
        <f t="shared" si="5"/>
        <v>1</v>
      </c>
      <c r="G44" s="71">
        <v>21</v>
      </c>
      <c r="H44" s="46">
        <v>1.8599537037037036E-2</v>
      </c>
      <c r="I44" s="45"/>
      <c r="J44" s="46"/>
      <c r="K44" s="45"/>
      <c r="L44" s="47"/>
    </row>
    <row r="45" spans="1:12" x14ac:dyDescent="0.35">
      <c r="A45" s="38" t="s">
        <v>62</v>
      </c>
      <c r="B45" s="39" t="s">
        <v>5</v>
      </c>
      <c r="C45" s="45">
        <v>11</v>
      </c>
      <c r="D45" s="35">
        <f t="shared" si="3"/>
        <v>20</v>
      </c>
      <c r="E45" s="31">
        <f t="shared" si="4"/>
        <v>1.8749999999999999E-2</v>
      </c>
      <c r="F45" s="69">
        <f t="shared" si="5"/>
        <v>1</v>
      </c>
      <c r="G45" s="71">
        <v>20</v>
      </c>
      <c r="H45" s="46">
        <v>1.8749999999999999E-2</v>
      </c>
      <c r="I45" s="45"/>
      <c r="J45" s="46"/>
      <c r="K45" s="45"/>
      <c r="L45" s="47"/>
    </row>
    <row r="46" spans="1:12" x14ac:dyDescent="0.35">
      <c r="A46" s="38" t="s">
        <v>101</v>
      </c>
      <c r="B46" s="39" t="s">
        <v>5</v>
      </c>
      <c r="C46" s="45">
        <v>12</v>
      </c>
      <c r="D46" s="35">
        <f t="shared" si="3"/>
        <v>19</v>
      </c>
      <c r="E46" s="31">
        <f t="shared" si="4"/>
        <v>1.9953703703703706E-2</v>
      </c>
      <c r="F46" s="69">
        <f t="shared" si="5"/>
        <v>1</v>
      </c>
      <c r="G46" s="71">
        <v>19</v>
      </c>
      <c r="H46" s="46">
        <v>1.9953703703703706E-2</v>
      </c>
      <c r="I46" s="45"/>
      <c r="J46" s="46"/>
      <c r="K46" s="45"/>
      <c r="L46" s="47"/>
    </row>
    <row r="47" spans="1:12" x14ac:dyDescent="0.35">
      <c r="A47" s="38" t="s">
        <v>61</v>
      </c>
      <c r="B47" s="39" t="s">
        <v>5</v>
      </c>
      <c r="C47" s="45">
        <v>13</v>
      </c>
      <c r="D47" s="35">
        <f t="shared" si="3"/>
        <v>18</v>
      </c>
      <c r="E47" s="31">
        <f t="shared" si="4"/>
        <v>2.0474537037037038E-2</v>
      </c>
      <c r="F47" s="69">
        <f t="shared" si="5"/>
        <v>1</v>
      </c>
      <c r="G47" s="71">
        <v>18</v>
      </c>
      <c r="H47" s="46">
        <v>2.0474537037037038E-2</v>
      </c>
      <c r="I47" s="45"/>
      <c r="J47" s="46"/>
      <c r="K47" s="45"/>
      <c r="L47" s="47"/>
    </row>
    <row r="48" spans="1:12" x14ac:dyDescent="0.35">
      <c r="A48" s="38" t="s">
        <v>72</v>
      </c>
      <c r="B48" s="39" t="s">
        <v>5</v>
      </c>
      <c r="C48" s="45">
        <v>14</v>
      </c>
      <c r="D48" s="35">
        <f t="shared" si="3"/>
        <v>17</v>
      </c>
      <c r="E48" s="31">
        <f t="shared" si="4"/>
        <v>2.0555555555555556E-2</v>
      </c>
      <c r="F48" s="69">
        <f t="shared" si="5"/>
        <v>1</v>
      </c>
      <c r="G48" s="71">
        <v>17</v>
      </c>
      <c r="H48" s="46">
        <v>2.0555555555555556E-2</v>
      </c>
      <c r="I48" s="45"/>
      <c r="J48" s="46"/>
      <c r="K48" s="45"/>
      <c r="L48" s="47"/>
    </row>
    <row r="49" spans="1:12" x14ac:dyDescent="0.35">
      <c r="A49" s="38" t="s">
        <v>102</v>
      </c>
      <c r="B49" s="39" t="s">
        <v>5</v>
      </c>
      <c r="C49" s="45">
        <v>15</v>
      </c>
      <c r="D49" s="35">
        <f t="shared" si="3"/>
        <v>16</v>
      </c>
      <c r="E49" s="31">
        <f t="shared" si="4"/>
        <v>2.1145833333333332E-2</v>
      </c>
      <c r="F49" s="69">
        <f t="shared" si="5"/>
        <v>1</v>
      </c>
      <c r="G49" s="71">
        <v>16</v>
      </c>
      <c r="H49" s="46">
        <v>2.1145833333333332E-2</v>
      </c>
      <c r="I49" s="45"/>
      <c r="J49" s="46"/>
      <c r="K49" s="45"/>
      <c r="L49" s="47"/>
    </row>
    <row r="50" spans="1:12" x14ac:dyDescent="0.35">
      <c r="A50" s="38" t="s">
        <v>76</v>
      </c>
      <c r="B50" s="39" t="s">
        <v>5</v>
      </c>
      <c r="C50" s="45">
        <v>16</v>
      </c>
      <c r="D50" s="35">
        <f t="shared" si="3"/>
        <v>15</v>
      </c>
      <c r="E50" s="31">
        <f t="shared" si="4"/>
        <v>2.119212962962963E-2</v>
      </c>
      <c r="F50" s="69">
        <f t="shared" si="5"/>
        <v>1</v>
      </c>
      <c r="G50" s="71">
        <v>15</v>
      </c>
      <c r="H50" s="46">
        <v>2.119212962962963E-2</v>
      </c>
      <c r="I50" s="45"/>
      <c r="J50" s="46"/>
      <c r="K50" s="45"/>
      <c r="L50" s="48"/>
    </row>
    <row r="51" spans="1:12" x14ac:dyDescent="0.35">
      <c r="A51" s="23" t="s">
        <v>52</v>
      </c>
      <c r="B51" s="24" t="s">
        <v>0</v>
      </c>
      <c r="C51" s="87">
        <v>1</v>
      </c>
      <c r="D51" s="77">
        <f t="shared" si="3"/>
        <v>30</v>
      </c>
      <c r="E51" s="97">
        <f t="shared" si="4"/>
        <v>1.5069444444444443E-2</v>
      </c>
      <c r="F51" s="98">
        <f t="shared" si="5"/>
        <v>1</v>
      </c>
      <c r="G51" s="88">
        <v>30</v>
      </c>
      <c r="H51" s="89">
        <v>1.5069444444444443E-2</v>
      </c>
      <c r="I51" s="87"/>
      <c r="J51" s="89"/>
      <c r="K51" s="87"/>
      <c r="L51" s="91"/>
    </row>
    <row r="52" spans="1:12" x14ac:dyDescent="0.35">
      <c r="A52" s="38" t="s">
        <v>58</v>
      </c>
      <c r="B52" s="39" t="s">
        <v>0</v>
      </c>
      <c r="C52" s="45">
        <v>2</v>
      </c>
      <c r="D52" s="35">
        <f t="shared" si="3"/>
        <v>29</v>
      </c>
      <c r="E52" s="31">
        <f t="shared" si="4"/>
        <v>1.982638888888889E-2</v>
      </c>
      <c r="F52" s="69">
        <f t="shared" si="5"/>
        <v>1</v>
      </c>
      <c r="G52" s="71">
        <v>29</v>
      </c>
      <c r="H52" s="46">
        <v>1.982638888888889E-2</v>
      </c>
      <c r="I52" s="45"/>
      <c r="J52" s="46"/>
      <c r="K52" s="45"/>
      <c r="L52" s="47"/>
    </row>
    <row r="53" spans="1:12" x14ac:dyDescent="0.35">
      <c r="A53" s="38" t="s">
        <v>85</v>
      </c>
      <c r="B53" s="39" t="s">
        <v>0</v>
      </c>
      <c r="C53" s="45">
        <v>3</v>
      </c>
      <c r="D53" s="35">
        <f t="shared" si="3"/>
        <v>28</v>
      </c>
      <c r="E53" s="31">
        <f t="shared" si="4"/>
        <v>2.0462962962962964E-2</v>
      </c>
      <c r="F53" s="69">
        <f t="shared" si="5"/>
        <v>1</v>
      </c>
      <c r="G53" s="71">
        <v>28</v>
      </c>
      <c r="H53" s="46">
        <v>2.0462962962962964E-2</v>
      </c>
      <c r="I53" s="45"/>
      <c r="J53" s="46"/>
      <c r="K53" s="45"/>
      <c r="L53" s="47"/>
    </row>
    <row r="54" spans="1:12" x14ac:dyDescent="0.35">
      <c r="A54" s="38" t="s">
        <v>70</v>
      </c>
      <c r="B54" s="39" t="s">
        <v>0</v>
      </c>
      <c r="C54" s="45">
        <v>4</v>
      </c>
      <c r="D54" s="35">
        <f t="shared" si="3"/>
        <v>27</v>
      </c>
      <c r="E54" s="31">
        <f t="shared" si="4"/>
        <v>2.0775462962962964E-2</v>
      </c>
      <c r="F54" s="69">
        <f t="shared" si="5"/>
        <v>1</v>
      </c>
      <c r="G54" s="71">
        <v>27</v>
      </c>
      <c r="H54" s="46">
        <v>2.0775462962962964E-2</v>
      </c>
      <c r="I54" s="45"/>
      <c r="J54" s="46"/>
      <c r="K54" s="45"/>
      <c r="L54" s="47"/>
    </row>
    <row r="55" spans="1:12" x14ac:dyDescent="0.35">
      <c r="A55" s="38" t="s">
        <v>92</v>
      </c>
      <c r="B55" s="39" t="s">
        <v>0</v>
      </c>
      <c r="C55" s="45">
        <v>5</v>
      </c>
      <c r="D55" s="35">
        <f t="shared" si="3"/>
        <v>26</v>
      </c>
      <c r="E55" s="31">
        <f t="shared" si="4"/>
        <v>2.3530092592592592E-2</v>
      </c>
      <c r="F55" s="69">
        <f t="shared" si="5"/>
        <v>1</v>
      </c>
      <c r="G55" s="71">
        <v>26</v>
      </c>
      <c r="H55" s="46">
        <v>2.3530092592592592E-2</v>
      </c>
      <c r="I55" s="45"/>
      <c r="J55" s="46"/>
      <c r="K55" s="45"/>
      <c r="L55" s="47"/>
    </row>
    <row r="56" spans="1:12" x14ac:dyDescent="0.35">
      <c r="A56" s="23" t="s">
        <v>79</v>
      </c>
      <c r="B56" s="24" t="s">
        <v>6</v>
      </c>
      <c r="C56" s="87">
        <v>1</v>
      </c>
      <c r="D56" s="77">
        <f t="shared" si="3"/>
        <v>30</v>
      </c>
      <c r="E56" s="97">
        <f t="shared" si="4"/>
        <v>1.8981481481481481E-2</v>
      </c>
      <c r="F56" s="98">
        <f t="shared" si="5"/>
        <v>1</v>
      </c>
      <c r="G56" s="88">
        <v>30</v>
      </c>
      <c r="H56" s="89">
        <v>1.8981481481481481E-2</v>
      </c>
      <c r="I56" s="87"/>
      <c r="J56" s="89"/>
      <c r="K56" s="87"/>
      <c r="L56" s="91"/>
    </row>
    <row r="57" spans="1:12" x14ac:dyDescent="0.35">
      <c r="A57" s="38" t="s">
        <v>81</v>
      </c>
      <c r="B57" s="39" t="s">
        <v>6</v>
      </c>
      <c r="C57" s="45">
        <v>2</v>
      </c>
      <c r="D57" s="35">
        <f t="shared" si="3"/>
        <v>29</v>
      </c>
      <c r="E57" s="31">
        <f t="shared" si="4"/>
        <v>1.9409722222222221E-2</v>
      </c>
      <c r="F57" s="69">
        <f t="shared" si="5"/>
        <v>1</v>
      </c>
      <c r="G57" s="71">
        <v>29</v>
      </c>
      <c r="H57" s="46">
        <v>1.9409722222222221E-2</v>
      </c>
      <c r="I57" s="45"/>
      <c r="J57" s="46"/>
      <c r="K57" s="45"/>
      <c r="L57" s="47"/>
    </row>
    <row r="58" spans="1:12" x14ac:dyDescent="0.35">
      <c r="A58" s="38" t="s">
        <v>57</v>
      </c>
      <c r="B58" s="39" t="s">
        <v>6</v>
      </c>
      <c r="C58" s="45">
        <v>3</v>
      </c>
      <c r="D58" s="35">
        <f t="shared" si="3"/>
        <v>28</v>
      </c>
      <c r="E58" s="31">
        <f t="shared" si="4"/>
        <v>1.9606481481481482E-2</v>
      </c>
      <c r="F58" s="69">
        <f t="shared" si="5"/>
        <v>1</v>
      </c>
      <c r="G58" s="71">
        <v>28</v>
      </c>
      <c r="H58" s="46">
        <v>1.9606481481481482E-2</v>
      </c>
      <c r="I58" s="45"/>
      <c r="J58" s="46"/>
      <c r="K58" s="45"/>
      <c r="L58" s="47"/>
    </row>
    <row r="59" spans="1:12" x14ac:dyDescent="0.35">
      <c r="A59" s="38" t="s">
        <v>56</v>
      </c>
      <c r="B59" s="39" t="s">
        <v>6</v>
      </c>
      <c r="C59" s="45">
        <v>4</v>
      </c>
      <c r="D59" s="35">
        <f t="shared" si="3"/>
        <v>27</v>
      </c>
      <c r="E59" s="31">
        <f t="shared" si="4"/>
        <v>2.0497685185185185E-2</v>
      </c>
      <c r="F59" s="69">
        <f t="shared" si="5"/>
        <v>1</v>
      </c>
      <c r="G59" s="71">
        <v>27</v>
      </c>
      <c r="H59" s="46">
        <v>2.0497685185185185E-2</v>
      </c>
      <c r="I59" s="45"/>
      <c r="J59" s="46"/>
      <c r="K59" s="45"/>
      <c r="L59" s="47"/>
    </row>
    <row r="60" spans="1:12" x14ac:dyDescent="0.35">
      <c r="A60" s="38" t="s">
        <v>64</v>
      </c>
      <c r="B60" s="39" t="s">
        <v>6</v>
      </c>
      <c r="C60" s="45">
        <v>5</v>
      </c>
      <c r="D60" s="35">
        <f t="shared" si="3"/>
        <v>26</v>
      </c>
      <c r="E60" s="31">
        <f t="shared" si="4"/>
        <v>2.1967592592592594E-2</v>
      </c>
      <c r="F60" s="69">
        <f t="shared" si="5"/>
        <v>1</v>
      </c>
      <c r="G60" s="71">
        <v>26</v>
      </c>
      <c r="H60" s="46">
        <v>2.1967592592592594E-2</v>
      </c>
      <c r="I60" s="45"/>
      <c r="J60" s="46"/>
      <c r="K60" s="45"/>
      <c r="L60" s="47"/>
    </row>
    <row r="61" spans="1:12" x14ac:dyDescent="0.35">
      <c r="A61" s="23" t="s">
        <v>84</v>
      </c>
      <c r="B61" s="24" t="s">
        <v>7</v>
      </c>
      <c r="C61" s="87">
        <v>1</v>
      </c>
      <c r="D61" s="77">
        <f t="shared" si="3"/>
        <v>30</v>
      </c>
      <c r="E61" s="97">
        <f t="shared" si="4"/>
        <v>2.3460648148148147E-2</v>
      </c>
      <c r="F61" s="98">
        <f t="shared" si="5"/>
        <v>1</v>
      </c>
      <c r="G61" s="88">
        <v>30</v>
      </c>
      <c r="H61" s="89">
        <v>2.3460648148148147E-2</v>
      </c>
      <c r="I61" s="87"/>
      <c r="J61" s="89"/>
      <c r="K61" s="87"/>
      <c r="L61" s="91"/>
    </row>
    <row r="62" spans="1:12" x14ac:dyDescent="0.35">
      <c r="A62" s="50" t="s">
        <v>103</v>
      </c>
      <c r="B62" s="51" t="s">
        <v>7</v>
      </c>
      <c r="C62" s="55">
        <v>2</v>
      </c>
      <c r="D62" s="100">
        <f t="shared" si="3"/>
        <v>29</v>
      </c>
      <c r="E62" s="101">
        <f t="shared" si="4"/>
        <v>3.8854166666666669E-2</v>
      </c>
      <c r="F62" s="102">
        <f t="shared" si="5"/>
        <v>1</v>
      </c>
      <c r="G62" s="103">
        <v>29</v>
      </c>
      <c r="H62" s="56">
        <v>3.8854166666666669E-2</v>
      </c>
      <c r="I62" s="55"/>
      <c r="J62" s="56"/>
      <c r="K62" s="55"/>
      <c r="L62" s="57"/>
    </row>
    <row r="63" spans="1:12" ht="15" thickBot="1" x14ac:dyDescent="0.4">
      <c r="A63" s="106" t="s">
        <v>107</v>
      </c>
      <c r="B63" s="107" t="s">
        <v>108</v>
      </c>
      <c r="C63" s="108">
        <v>1</v>
      </c>
      <c r="D63" s="108">
        <f t="shared" ref="D63" si="6">SUM(G63,I63,K63)</f>
        <v>30</v>
      </c>
      <c r="E63" s="109">
        <f t="shared" ref="E63" si="7">SUM(H63+J63+L63)</f>
        <v>4.027777777777778E-2</v>
      </c>
      <c r="F63" s="110">
        <f t="shared" ref="F63" si="8">COUNT(G63,I63,K63)</f>
        <v>1</v>
      </c>
      <c r="G63" s="111">
        <v>30</v>
      </c>
      <c r="H63" s="112">
        <v>4.027777777777778E-2</v>
      </c>
      <c r="I63" s="108"/>
      <c r="J63" s="108"/>
      <c r="K63" s="108"/>
      <c r="L63" s="113"/>
    </row>
  </sheetData>
  <autoFilter ref="A3:L62" xr:uid="{C2F87FA2-282C-4DC6-9E5D-DD25BC17351D}">
    <sortState xmlns:xlrd2="http://schemas.microsoft.com/office/spreadsheetml/2017/richdata2" ref="A4:L62">
      <sortCondition ref="B3:B62"/>
    </sortState>
  </autoFilter>
  <mergeCells count="7">
    <mergeCell ref="A1:F2"/>
    <mergeCell ref="G2:H2"/>
    <mergeCell ref="I2:J2"/>
    <mergeCell ref="K2:L2"/>
    <mergeCell ref="K1:L1"/>
    <mergeCell ref="G1:H1"/>
    <mergeCell ref="I1:J1"/>
  </mergeCells>
  <pageMargins left="0.7" right="0.7" top="0.75" bottom="0.75" header="0.3" footer="0.3"/>
  <pageSetup paperSize="9" scale="5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A65C-1B5D-4D29-BEE4-0DF2F6EF639B}">
  <sheetPr>
    <pageSetUpPr fitToPage="1"/>
  </sheetPr>
  <dimension ref="A1:O68"/>
  <sheetViews>
    <sheetView workbookViewId="0">
      <selection activeCell="N11" sqref="N11"/>
    </sheetView>
    <sheetView workbookViewId="1">
      <selection activeCell="A68" sqref="A68:L68"/>
    </sheetView>
  </sheetViews>
  <sheetFormatPr defaultRowHeight="14.5" x14ac:dyDescent="0.35"/>
  <cols>
    <col min="1" max="1" width="17" customWidth="1"/>
    <col min="2" max="2" width="10" bestFit="1" customWidth="1"/>
    <col min="3" max="4" width="8.90625" style="1"/>
    <col min="5" max="5" width="9.54296875" style="1" customWidth="1"/>
    <col min="6" max="6" width="14.1796875" style="1" bestFit="1" customWidth="1"/>
    <col min="7" max="7" width="8.90625" style="1"/>
    <col min="8" max="8" width="9.453125" style="1" customWidth="1"/>
    <col min="9" max="12" width="8.90625" style="2"/>
  </cols>
  <sheetData>
    <row r="1" spans="1:15" ht="15" customHeight="1" thickBot="1" x14ac:dyDescent="0.4">
      <c r="A1" s="116" t="s">
        <v>36</v>
      </c>
      <c r="B1" s="117"/>
      <c r="C1" s="117"/>
      <c r="D1" s="117"/>
      <c r="E1" s="117"/>
      <c r="F1" s="118"/>
      <c r="G1" s="148" t="s">
        <v>16</v>
      </c>
      <c r="H1" s="146"/>
      <c r="I1" s="145" t="s">
        <v>16</v>
      </c>
      <c r="J1" s="146"/>
      <c r="K1" s="145" t="s">
        <v>16</v>
      </c>
      <c r="L1" s="147"/>
    </row>
    <row r="2" spans="1:15" ht="35.4" customHeight="1" thickBot="1" x14ac:dyDescent="0.4">
      <c r="A2" s="131"/>
      <c r="B2" s="132"/>
      <c r="C2" s="132"/>
      <c r="D2" s="132"/>
      <c r="E2" s="132"/>
      <c r="F2" s="133"/>
      <c r="G2" s="140" t="s">
        <v>37</v>
      </c>
      <c r="H2" s="141"/>
      <c r="I2" s="142" t="s">
        <v>38</v>
      </c>
      <c r="J2" s="142"/>
      <c r="K2" s="143" t="s">
        <v>39</v>
      </c>
      <c r="L2" s="144"/>
    </row>
    <row r="3" spans="1:15" ht="32.75" customHeight="1" thickBot="1" x14ac:dyDescent="0.4">
      <c r="A3" s="3" t="s">
        <v>1</v>
      </c>
      <c r="B3" s="4" t="s">
        <v>3</v>
      </c>
      <c r="C3" s="5" t="s">
        <v>4</v>
      </c>
      <c r="D3" s="5" t="s">
        <v>2</v>
      </c>
      <c r="E3" s="5" t="s">
        <v>19</v>
      </c>
      <c r="F3" s="6" t="s">
        <v>26</v>
      </c>
      <c r="G3" s="15" t="s">
        <v>12</v>
      </c>
      <c r="H3" s="13" t="s">
        <v>13</v>
      </c>
      <c r="I3" s="13" t="s">
        <v>12</v>
      </c>
      <c r="J3" s="13" t="s">
        <v>13</v>
      </c>
      <c r="K3" s="13" t="s">
        <v>12</v>
      </c>
      <c r="L3" s="14" t="s">
        <v>13</v>
      </c>
    </row>
    <row r="4" spans="1:15" x14ac:dyDescent="0.35">
      <c r="A4" s="75" t="s">
        <v>94</v>
      </c>
      <c r="B4" s="76" t="s">
        <v>29</v>
      </c>
      <c r="C4" s="77">
        <v>1</v>
      </c>
      <c r="D4" s="84">
        <f>SUM(G4,I4,K4)</f>
        <v>59</v>
      </c>
      <c r="E4" s="114">
        <f>SUM(H4,J4,L4)</f>
        <v>0.18854166666666666</v>
      </c>
      <c r="F4" s="98">
        <f>COUNT(G4, I4, K4)</f>
        <v>2</v>
      </c>
      <c r="G4" s="82">
        <v>30</v>
      </c>
      <c r="H4" s="83">
        <v>0.16038194444444445</v>
      </c>
      <c r="I4" s="77">
        <v>29</v>
      </c>
      <c r="J4" s="83">
        <v>2.8159722222222221E-2</v>
      </c>
      <c r="K4" s="77"/>
      <c r="L4" s="93"/>
      <c r="N4" s="18"/>
      <c r="O4" t="s">
        <v>105</v>
      </c>
    </row>
    <row r="5" spans="1:15" x14ac:dyDescent="0.35">
      <c r="A5" s="28" t="s">
        <v>99</v>
      </c>
      <c r="B5" s="29" t="s">
        <v>29</v>
      </c>
      <c r="C5" s="35">
        <v>2</v>
      </c>
      <c r="D5" s="30">
        <f>SUM(G5,I5,K5)</f>
        <v>58</v>
      </c>
      <c r="E5" s="68">
        <f>SUM(H5,J5,L5)</f>
        <v>0.21269675925925927</v>
      </c>
      <c r="F5" s="69">
        <f>COUNT(G5, I5, K5)</f>
        <v>2</v>
      </c>
      <c r="G5" s="70">
        <v>28</v>
      </c>
      <c r="H5" s="36">
        <v>0.18486111111111111</v>
      </c>
      <c r="I5" s="35">
        <v>30</v>
      </c>
      <c r="J5" s="36">
        <v>2.7835648148148148E-2</v>
      </c>
      <c r="K5" s="35"/>
      <c r="L5" s="37"/>
      <c r="N5" s="18"/>
    </row>
    <row r="6" spans="1:15" x14ac:dyDescent="0.35">
      <c r="A6" s="28" t="s">
        <v>100</v>
      </c>
      <c r="B6" s="29" t="s">
        <v>29</v>
      </c>
      <c r="C6" s="35">
        <v>3</v>
      </c>
      <c r="D6" s="30">
        <f>SUM(G6,I6,K6)</f>
        <v>57</v>
      </c>
      <c r="E6" s="68">
        <f>SUM(H6,J6,L6)</f>
        <v>0.2049074074074074</v>
      </c>
      <c r="F6" s="69">
        <f>COUNT(G6, I6, K6)</f>
        <v>2</v>
      </c>
      <c r="G6" s="70">
        <v>29</v>
      </c>
      <c r="H6" s="36">
        <v>0.17495370370370369</v>
      </c>
      <c r="I6" s="35">
        <v>28</v>
      </c>
      <c r="J6" s="36">
        <v>2.9953703703703705E-2</v>
      </c>
      <c r="K6" s="35"/>
      <c r="L6" s="37"/>
      <c r="N6" s="17"/>
      <c r="O6" t="s">
        <v>27</v>
      </c>
    </row>
    <row r="7" spans="1:15" x14ac:dyDescent="0.35">
      <c r="A7" s="28" t="s">
        <v>77</v>
      </c>
      <c r="B7" s="29" t="s">
        <v>29</v>
      </c>
      <c r="C7" s="35">
        <v>4</v>
      </c>
      <c r="D7" s="30">
        <f>SUM(G7,I7,K7)</f>
        <v>54</v>
      </c>
      <c r="E7" s="68">
        <f>SUM(H7,J7,L7)</f>
        <v>0.27506944444444448</v>
      </c>
      <c r="F7" s="69">
        <f>COUNT(G7, I7, K7)</f>
        <v>2</v>
      </c>
      <c r="G7" s="70">
        <v>27</v>
      </c>
      <c r="H7" s="36">
        <v>0.23825231481481482</v>
      </c>
      <c r="I7" s="35">
        <v>27</v>
      </c>
      <c r="J7" s="36">
        <v>3.681712962962963E-2</v>
      </c>
      <c r="K7" s="35"/>
      <c r="L7" s="37"/>
      <c r="N7" s="17"/>
    </row>
    <row r="8" spans="1:15" x14ac:dyDescent="0.35">
      <c r="A8" s="23" t="s">
        <v>95</v>
      </c>
      <c r="B8" s="24" t="s">
        <v>8</v>
      </c>
      <c r="C8" s="87">
        <v>1</v>
      </c>
      <c r="D8" s="84">
        <f>SUM(G8,I8,K8)</f>
        <v>57</v>
      </c>
      <c r="E8" s="114">
        <f>SUM(H8,J8,L8)</f>
        <v>0.24640046296296297</v>
      </c>
      <c r="F8" s="98">
        <f>COUNT(G8, I8, K8)</f>
        <v>2</v>
      </c>
      <c r="G8" s="82">
        <v>28</v>
      </c>
      <c r="H8" s="83">
        <v>0.21689814814814815</v>
      </c>
      <c r="I8" s="87">
        <v>29</v>
      </c>
      <c r="J8" s="89">
        <v>2.9502314814814815E-2</v>
      </c>
      <c r="K8" s="87"/>
      <c r="L8" s="91"/>
    </row>
    <row r="9" spans="1:15" x14ac:dyDescent="0.35">
      <c r="A9" s="38" t="s">
        <v>78</v>
      </c>
      <c r="B9" s="39" t="s">
        <v>8</v>
      </c>
      <c r="C9" s="45">
        <v>2</v>
      </c>
      <c r="D9" s="30">
        <f>SUM(G9,I9,K9)</f>
        <v>55</v>
      </c>
      <c r="E9" s="68">
        <f>SUM(H9,J9,L9)</f>
        <v>0.3169791666666667</v>
      </c>
      <c r="F9" s="69">
        <f>COUNT(G9, I9, K9)</f>
        <v>2</v>
      </c>
      <c r="G9" s="71">
        <v>27</v>
      </c>
      <c r="H9" s="46">
        <v>0.28138888888888891</v>
      </c>
      <c r="I9" s="45">
        <v>28</v>
      </c>
      <c r="J9" s="46">
        <v>3.5590277777777776E-2</v>
      </c>
      <c r="K9" s="45"/>
      <c r="L9" s="47"/>
    </row>
    <row r="10" spans="1:15" x14ac:dyDescent="0.35">
      <c r="A10" s="38" t="s">
        <v>98</v>
      </c>
      <c r="B10" s="39" t="s">
        <v>8</v>
      </c>
      <c r="C10" s="45">
        <v>3</v>
      </c>
      <c r="D10" s="30">
        <f>SUM(G10,I10,K10)</f>
        <v>53</v>
      </c>
      <c r="E10" s="68">
        <f>SUM(H10,J10,L10)</f>
        <v>0.3371527777777778</v>
      </c>
      <c r="F10" s="69">
        <f>COUNT(G10, I10, K10)</f>
        <v>2</v>
      </c>
      <c r="G10" s="71">
        <v>26</v>
      </c>
      <c r="H10" s="46">
        <v>0.29975694444444445</v>
      </c>
      <c r="I10" s="45">
        <v>27</v>
      </c>
      <c r="J10" s="46">
        <v>3.7395833333333336E-2</v>
      </c>
      <c r="K10" s="45"/>
      <c r="L10" s="47"/>
    </row>
    <row r="11" spans="1:15" x14ac:dyDescent="0.35">
      <c r="A11" s="38" t="s">
        <v>109</v>
      </c>
      <c r="B11" s="39" t="s">
        <v>8</v>
      </c>
      <c r="C11" s="45">
        <v>4</v>
      </c>
      <c r="D11" s="30">
        <f>SUM(G11,I11,K11)</f>
        <v>30</v>
      </c>
      <c r="E11" s="68">
        <f>SUM(H11,J11,L11)</f>
        <v>0.16587962962962963</v>
      </c>
      <c r="F11" s="69">
        <f>COUNT(G11, I11, K11)</f>
        <v>1</v>
      </c>
      <c r="G11" s="71">
        <v>30</v>
      </c>
      <c r="H11" s="46">
        <v>0.16587962962962963</v>
      </c>
      <c r="I11" s="45"/>
      <c r="J11" s="46"/>
      <c r="K11" s="45"/>
      <c r="L11" s="47"/>
    </row>
    <row r="12" spans="1:15" x14ac:dyDescent="0.35">
      <c r="A12" s="172" t="s">
        <v>48</v>
      </c>
      <c r="B12" s="173" t="s">
        <v>8</v>
      </c>
      <c r="C12" s="174">
        <v>4</v>
      </c>
      <c r="D12" s="184">
        <f>SUM(G12,I12,K12)</f>
        <v>30</v>
      </c>
      <c r="E12" s="186">
        <f>SUM(H12,J12,L12)</f>
        <v>0.16587962962962963</v>
      </c>
      <c r="F12" s="187">
        <f>COUNT(G12, I12, K12)</f>
        <v>1</v>
      </c>
      <c r="G12" s="179">
        <v>30</v>
      </c>
      <c r="H12" s="188">
        <v>0.16587962962962963</v>
      </c>
      <c r="I12" s="174"/>
      <c r="J12" s="180"/>
      <c r="K12" s="174"/>
      <c r="L12" s="185"/>
    </row>
    <row r="13" spans="1:15" x14ac:dyDescent="0.35">
      <c r="A13" s="38" t="s">
        <v>96</v>
      </c>
      <c r="B13" s="39" t="s">
        <v>8</v>
      </c>
      <c r="C13" s="45">
        <v>4</v>
      </c>
      <c r="D13" s="30">
        <f>SUM(G13,I13,K13)</f>
        <v>30</v>
      </c>
      <c r="E13" s="68">
        <f>SUM(H13,J13,L13)</f>
        <v>2.914351851851852E-2</v>
      </c>
      <c r="F13" s="69">
        <f>COUNT(G13, I13, K13)</f>
        <v>1</v>
      </c>
      <c r="G13" s="71"/>
      <c r="H13" s="46"/>
      <c r="I13" s="45">
        <v>30</v>
      </c>
      <c r="J13" s="46">
        <v>2.914351851851852E-2</v>
      </c>
      <c r="K13" s="45"/>
      <c r="L13" s="47"/>
    </row>
    <row r="14" spans="1:15" s="183" customFormat="1" x14ac:dyDescent="0.35">
      <c r="A14" s="23" t="s">
        <v>89</v>
      </c>
      <c r="B14" s="24" t="s">
        <v>9</v>
      </c>
      <c r="C14" s="87">
        <v>1</v>
      </c>
      <c r="D14" s="84">
        <f>SUM(G14,I14,K14)</f>
        <v>60</v>
      </c>
      <c r="E14" s="114">
        <f>SUM(H14,J14,L14)</f>
        <v>0.22483796296296296</v>
      </c>
      <c r="F14" s="98">
        <f>COUNT(G14, I14, K14)</f>
        <v>2</v>
      </c>
      <c r="G14" s="88">
        <v>30</v>
      </c>
      <c r="H14" s="89">
        <v>0.19694444444444445</v>
      </c>
      <c r="I14" s="87">
        <v>30</v>
      </c>
      <c r="J14" s="89">
        <v>2.7893518518518519E-2</v>
      </c>
      <c r="K14" s="87"/>
      <c r="L14" s="91"/>
    </row>
    <row r="15" spans="1:15" x14ac:dyDescent="0.35">
      <c r="A15" s="38" t="s">
        <v>54</v>
      </c>
      <c r="B15" s="39" t="s">
        <v>9</v>
      </c>
      <c r="C15" s="45">
        <v>2</v>
      </c>
      <c r="D15" s="30">
        <f>SUM(G15,I15,K15)</f>
        <v>56</v>
      </c>
      <c r="E15" s="68">
        <f>SUM(H15,J15,L15)</f>
        <v>0.27105324074074072</v>
      </c>
      <c r="F15" s="69">
        <f>COUNT(G15, I15, K15)</f>
        <v>2</v>
      </c>
      <c r="G15" s="71">
        <v>29</v>
      </c>
      <c r="H15" s="46">
        <v>0.2374074074074074</v>
      </c>
      <c r="I15" s="45">
        <v>27</v>
      </c>
      <c r="J15" s="46">
        <v>3.3645833333333333E-2</v>
      </c>
      <c r="K15" s="45"/>
      <c r="L15" s="47"/>
    </row>
    <row r="16" spans="1:15" ht="15" customHeight="1" x14ac:dyDescent="0.35">
      <c r="A16" s="38" t="s">
        <v>97</v>
      </c>
      <c r="B16" s="39" t="s">
        <v>9</v>
      </c>
      <c r="C16" s="45">
        <v>3</v>
      </c>
      <c r="D16" s="30">
        <f>SUM(G16,I16,K16)</f>
        <v>56</v>
      </c>
      <c r="E16" s="68">
        <f>SUM(H16,J16,L16)</f>
        <v>0.31141203703703707</v>
      </c>
      <c r="F16" s="69">
        <f>COUNT(G16, I16, K16)</f>
        <v>2</v>
      </c>
      <c r="G16" s="71">
        <v>27</v>
      </c>
      <c r="H16" s="46">
        <v>0.28138888888888891</v>
      </c>
      <c r="I16" s="45">
        <v>29</v>
      </c>
      <c r="J16" s="46">
        <v>3.0023148148148149E-2</v>
      </c>
      <c r="K16" s="45"/>
      <c r="L16" s="47"/>
    </row>
    <row r="17" spans="1:12" ht="15" customHeight="1" x14ac:dyDescent="0.35">
      <c r="A17" s="38" t="s">
        <v>69</v>
      </c>
      <c r="B17" s="39" t="s">
        <v>9</v>
      </c>
      <c r="C17" s="45">
        <v>4</v>
      </c>
      <c r="D17" s="30">
        <f>SUM(G17,I17,K17)</f>
        <v>56</v>
      </c>
      <c r="E17" s="68">
        <f>SUM(H17,J17,L17)</f>
        <v>0.30366898148148147</v>
      </c>
      <c r="F17" s="69">
        <f>COUNT(G17, I17, K17)</f>
        <v>2</v>
      </c>
      <c r="G17" s="71">
        <v>28</v>
      </c>
      <c r="H17" s="46">
        <v>0.27121527777777776</v>
      </c>
      <c r="I17" s="45">
        <v>28</v>
      </c>
      <c r="J17" s="46">
        <v>3.2453703703703707E-2</v>
      </c>
      <c r="K17" s="45"/>
      <c r="L17" s="47"/>
    </row>
    <row r="18" spans="1:12" ht="15" customHeight="1" x14ac:dyDescent="0.35">
      <c r="A18" s="38" t="s">
        <v>51</v>
      </c>
      <c r="B18" s="39" t="s">
        <v>9</v>
      </c>
      <c r="C18" s="45">
        <v>5</v>
      </c>
      <c r="D18" s="30">
        <f>SUM(G18,I18,K18)</f>
        <v>27</v>
      </c>
      <c r="E18" s="68">
        <f>SUM(H18,J18,L18)</f>
        <v>3.3645833333333333E-2</v>
      </c>
      <c r="F18" s="69">
        <f>COUNT(G18, I18, K18)</f>
        <v>1</v>
      </c>
      <c r="G18" s="71"/>
      <c r="H18" s="46"/>
      <c r="I18" s="45">
        <v>27</v>
      </c>
      <c r="J18" s="46">
        <v>3.3645833333333333E-2</v>
      </c>
      <c r="K18" s="45"/>
      <c r="L18" s="47"/>
    </row>
    <row r="19" spans="1:12" x14ac:dyDescent="0.35">
      <c r="A19" s="38" t="s">
        <v>50</v>
      </c>
      <c r="B19" s="39" t="s">
        <v>9</v>
      </c>
      <c r="C19" s="45">
        <v>6</v>
      </c>
      <c r="D19" s="30">
        <f>SUM(G19,I19,K19)</f>
        <v>25</v>
      </c>
      <c r="E19" s="68">
        <f>SUM(H19,J19,L19)</f>
        <v>3.6689814814814814E-2</v>
      </c>
      <c r="F19" s="69">
        <f>COUNT(G19, I19, K19)</f>
        <v>1</v>
      </c>
      <c r="G19" s="71"/>
      <c r="H19" s="46"/>
      <c r="I19" s="45">
        <v>25</v>
      </c>
      <c r="J19" s="46">
        <v>3.6689814814814814E-2</v>
      </c>
      <c r="K19" s="45"/>
      <c r="L19" s="47"/>
    </row>
    <row r="20" spans="1:12" x14ac:dyDescent="0.35">
      <c r="A20" s="172" t="s">
        <v>53</v>
      </c>
      <c r="B20" s="173" t="s">
        <v>9</v>
      </c>
      <c r="C20" s="174">
        <v>6</v>
      </c>
      <c r="D20" s="30">
        <f>SUM(G20,I20,K20)</f>
        <v>25</v>
      </c>
      <c r="E20" s="68">
        <f>SUM(H20,J20,L20)</f>
        <v>3.6689814814814814E-2</v>
      </c>
      <c r="F20" s="69">
        <f>COUNT(G20, I20, K20)</f>
        <v>1</v>
      </c>
      <c r="G20" s="179"/>
      <c r="H20" s="180"/>
      <c r="I20" s="174">
        <v>25</v>
      </c>
      <c r="J20" s="180">
        <v>3.6689814814814814E-2</v>
      </c>
      <c r="K20" s="174"/>
      <c r="L20" s="185"/>
    </row>
    <row r="21" spans="1:12" x14ac:dyDescent="0.35">
      <c r="A21" s="38" t="s">
        <v>55</v>
      </c>
      <c r="B21" s="39" t="s">
        <v>9</v>
      </c>
      <c r="C21" s="45">
        <v>6</v>
      </c>
      <c r="D21" s="30">
        <f>SUM(G21,I21,K21)</f>
        <v>25</v>
      </c>
      <c r="E21" s="68">
        <f>SUM(H21,J21,L21)</f>
        <v>3.6689814814814814E-2</v>
      </c>
      <c r="F21" s="69">
        <f>COUNT(G21, I21, K21)</f>
        <v>1</v>
      </c>
      <c r="G21" s="71"/>
      <c r="H21" s="46"/>
      <c r="I21" s="45">
        <v>25</v>
      </c>
      <c r="J21" s="46">
        <v>3.6689814814814814E-2</v>
      </c>
      <c r="K21" s="45"/>
      <c r="L21" s="47"/>
    </row>
    <row r="22" spans="1:12" x14ac:dyDescent="0.35">
      <c r="A22" s="38" t="s">
        <v>71</v>
      </c>
      <c r="B22" s="39" t="s">
        <v>9</v>
      </c>
      <c r="C22" s="45">
        <v>9</v>
      </c>
      <c r="D22" s="30">
        <f>SUM(G22,I22,K22)</f>
        <v>22</v>
      </c>
      <c r="E22" s="68">
        <f>SUM(H22,J22,L22)</f>
        <v>3.8541666666666669E-2</v>
      </c>
      <c r="F22" s="69">
        <f>COUNT(G22, I22, K22)</f>
        <v>1</v>
      </c>
      <c r="G22" s="71"/>
      <c r="H22" s="46"/>
      <c r="I22" s="45">
        <v>22</v>
      </c>
      <c r="J22" s="46">
        <v>3.8541666666666669E-2</v>
      </c>
      <c r="K22" s="45"/>
      <c r="L22" s="47"/>
    </row>
    <row r="23" spans="1:12" x14ac:dyDescent="0.35">
      <c r="A23" s="23" t="s">
        <v>114</v>
      </c>
      <c r="B23" s="24" t="s">
        <v>10</v>
      </c>
      <c r="C23" s="87">
        <v>1</v>
      </c>
      <c r="D23" s="84">
        <f>SUM(G23,I23,K23)</f>
        <v>60</v>
      </c>
      <c r="E23" s="114">
        <f>SUM(H23,J23,L23)</f>
        <v>0.23711805555555557</v>
      </c>
      <c r="F23" s="98">
        <f>COUNT(G23, I23, K23)</f>
        <v>2</v>
      </c>
      <c r="G23" s="88">
        <v>30</v>
      </c>
      <c r="H23" s="89">
        <v>0.20674768518518519</v>
      </c>
      <c r="I23" s="87">
        <v>30</v>
      </c>
      <c r="J23" s="89">
        <v>3.037037037037037E-2</v>
      </c>
      <c r="K23" s="87"/>
      <c r="L23" s="91"/>
    </row>
    <row r="24" spans="1:12" x14ac:dyDescent="0.35">
      <c r="A24" s="38" t="s">
        <v>82</v>
      </c>
      <c r="B24" s="39" t="s">
        <v>10</v>
      </c>
      <c r="C24" s="45">
        <v>2</v>
      </c>
      <c r="D24" s="30">
        <f>SUM(G24,I24,K24)</f>
        <v>58</v>
      </c>
      <c r="E24" s="68">
        <f>SUM(H24,J24,L24)</f>
        <v>0.29319444444444442</v>
      </c>
      <c r="F24" s="69">
        <f>COUNT(G24, I24, K24)</f>
        <v>2</v>
      </c>
      <c r="G24" s="71">
        <v>29</v>
      </c>
      <c r="H24" s="46">
        <v>0.25767361111111109</v>
      </c>
      <c r="I24" s="45">
        <v>29</v>
      </c>
      <c r="J24" s="46">
        <v>3.5520833333333335E-2</v>
      </c>
      <c r="K24" s="45"/>
      <c r="L24" s="47"/>
    </row>
    <row r="25" spans="1:12" x14ac:dyDescent="0.35">
      <c r="A25" s="23" t="s">
        <v>118</v>
      </c>
      <c r="B25" s="24" t="s">
        <v>11</v>
      </c>
      <c r="C25" s="87">
        <v>1</v>
      </c>
      <c r="D25" s="84">
        <f>SUM(G25,I25,K25)</f>
        <v>30</v>
      </c>
      <c r="E25" s="114">
        <f>SUM(H25,J25,L25)</f>
        <v>3.9317129629629632E-2</v>
      </c>
      <c r="F25" s="98">
        <f>COUNT(G25, I25, K25)</f>
        <v>1</v>
      </c>
      <c r="G25" s="88"/>
      <c r="H25" s="89"/>
      <c r="I25" s="87">
        <v>30</v>
      </c>
      <c r="J25" s="89">
        <v>3.9317129629629632E-2</v>
      </c>
      <c r="K25" s="87"/>
      <c r="L25" s="91"/>
    </row>
    <row r="26" spans="1:12" x14ac:dyDescent="0.35">
      <c r="A26" s="23" t="s">
        <v>49</v>
      </c>
      <c r="B26" s="24" t="s">
        <v>28</v>
      </c>
      <c r="C26" s="87">
        <v>1</v>
      </c>
      <c r="D26" s="84">
        <f>SUM(G26,I26,K26)</f>
        <v>57</v>
      </c>
      <c r="E26" s="114">
        <f>SUM(H26,J26,L26)</f>
        <v>0.16949074074074075</v>
      </c>
      <c r="F26" s="98">
        <f>COUNT(G26, I26, K26)</f>
        <v>2</v>
      </c>
      <c r="G26" s="88">
        <v>28</v>
      </c>
      <c r="H26" s="89">
        <v>0.14891203703703704</v>
      </c>
      <c r="I26" s="87">
        <v>29</v>
      </c>
      <c r="J26" s="89">
        <v>2.0578703703703703E-2</v>
      </c>
      <c r="K26" s="87"/>
      <c r="L26" s="91"/>
    </row>
    <row r="27" spans="1:12" x14ac:dyDescent="0.35">
      <c r="A27" s="38" t="s">
        <v>117</v>
      </c>
      <c r="B27" s="39" t="s">
        <v>28</v>
      </c>
      <c r="C27" s="45">
        <v>2</v>
      </c>
      <c r="D27" s="30">
        <f>SUM(G27,I27,K27)</f>
        <v>54</v>
      </c>
      <c r="E27" s="68">
        <f>SUM(H27,J27,L27)</f>
        <v>0.16100694444444444</v>
      </c>
      <c r="F27" s="69">
        <f>COUNT(G27, I27, K27)</f>
        <v>2</v>
      </c>
      <c r="G27" s="71">
        <v>29</v>
      </c>
      <c r="H27" s="46">
        <v>0.13815972222222223</v>
      </c>
      <c r="I27" s="45">
        <v>25</v>
      </c>
      <c r="J27" s="46">
        <v>2.2847222222222224E-2</v>
      </c>
      <c r="K27" s="45"/>
      <c r="L27" s="47"/>
    </row>
    <row r="28" spans="1:12" x14ac:dyDescent="0.35">
      <c r="A28" s="38" t="s">
        <v>75</v>
      </c>
      <c r="B28" s="39" t="s">
        <v>28</v>
      </c>
      <c r="C28" s="45">
        <v>3</v>
      </c>
      <c r="D28" s="30">
        <f>SUM(G28,I28,K28)</f>
        <v>53</v>
      </c>
      <c r="E28" s="68">
        <f>SUM(H28,J28,L28)</f>
        <v>0.17732638888888888</v>
      </c>
      <c r="F28" s="69">
        <f>COUNT(G28, I28, K28)</f>
        <v>2</v>
      </c>
      <c r="G28" s="71">
        <v>26</v>
      </c>
      <c r="H28" s="46">
        <v>0.15474537037037037</v>
      </c>
      <c r="I28" s="45">
        <v>27</v>
      </c>
      <c r="J28" s="46">
        <v>2.2581018518518518E-2</v>
      </c>
      <c r="K28" s="45"/>
      <c r="L28" s="47"/>
    </row>
    <row r="29" spans="1:12" x14ac:dyDescent="0.35">
      <c r="A29" s="38" t="s">
        <v>60</v>
      </c>
      <c r="B29" s="39" t="s">
        <v>28</v>
      </c>
      <c r="C29" s="45">
        <v>4</v>
      </c>
      <c r="D29" s="30">
        <f>SUM(G29,I29,K29)</f>
        <v>51</v>
      </c>
      <c r="E29" s="68">
        <f>SUM(H29,J29,L29)</f>
        <v>0.23233796296296297</v>
      </c>
      <c r="F29" s="69">
        <f>COUNT(G29, I29, K29)</f>
        <v>2</v>
      </c>
      <c r="G29" s="71">
        <v>23</v>
      </c>
      <c r="H29" s="46">
        <v>0.21012731481481481</v>
      </c>
      <c r="I29" s="45">
        <v>28</v>
      </c>
      <c r="J29" s="46">
        <v>2.2210648148148149E-2</v>
      </c>
      <c r="K29" s="45"/>
      <c r="L29" s="47"/>
    </row>
    <row r="30" spans="1:12" x14ac:dyDescent="0.35">
      <c r="A30" s="38" t="s">
        <v>110</v>
      </c>
      <c r="B30" s="39" t="s">
        <v>28</v>
      </c>
      <c r="C30" s="45">
        <v>5</v>
      </c>
      <c r="D30" s="30">
        <f>SUM(G30,I30,K30)</f>
        <v>49</v>
      </c>
      <c r="E30" s="68">
        <f>SUM(H30,J30,L30)</f>
        <v>0.19653935185185187</v>
      </c>
      <c r="F30" s="69">
        <f>COUNT(G30, I30, K30)</f>
        <v>2</v>
      </c>
      <c r="G30" s="71">
        <v>25</v>
      </c>
      <c r="H30" s="46">
        <v>0.17319444444444446</v>
      </c>
      <c r="I30" s="45">
        <v>24</v>
      </c>
      <c r="J30" s="46">
        <v>2.3344907407407408E-2</v>
      </c>
      <c r="K30" s="45"/>
      <c r="L30" s="47"/>
    </row>
    <row r="31" spans="1:12" x14ac:dyDescent="0.35">
      <c r="A31" s="38" t="s">
        <v>67</v>
      </c>
      <c r="B31" s="39" t="s">
        <v>28</v>
      </c>
      <c r="C31" s="45">
        <v>6</v>
      </c>
      <c r="D31" s="30">
        <f>SUM(G31,I31,K31)</f>
        <v>48</v>
      </c>
      <c r="E31" s="68">
        <f>SUM(H31,J31,L31)</f>
        <v>0.17703703703703705</v>
      </c>
      <c r="F31" s="69">
        <f>COUNT(G31, I31, K31)</f>
        <v>2</v>
      </c>
      <c r="G31" s="71">
        <v>28</v>
      </c>
      <c r="H31" s="46">
        <v>0.14891203703703704</v>
      </c>
      <c r="I31" s="45">
        <v>20</v>
      </c>
      <c r="J31" s="46">
        <v>2.8125000000000001E-2</v>
      </c>
      <c r="K31" s="45"/>
      <c r="L31" s="47"/>
    </row>
    <row r="32" spans="1:12" x14ac:dyDescent="0.35">
      <c r="A32" s="38" t="s">
        <v>113</v>
      </c>
      <c r="B32" s="39" t="s">
        <v>28</v>
      </c>
      <c r="C32" s="45">
        <v>7</v>
      </c>
      <c r="D32" s="30">
        <f>SUM(G32,I32,K32)</f>
        <v>46</v>
      </c>
      <c r="E32" s="68">
        <f>SUM(H32,J32,L32)</f>
        <v>0.20965277777777777</v>
      </c>
      <c r="F32" s="69">
        <f>COUNT(G32, I32, K32)</f>
        <v>2</v>
      </c>
      <c r="G32" s="71">
        <v>24</v>
      </c>
      <c r="H32" s="72">
        <v>0.18486111111111111</v>
      </c>
      <c r="I32" s="45">
        <v>22</v>
      </c>
      <c r="J32" s="46">
        <v>2.4791666666666667E-2</v>
      </c>
      <c r="K32" s="45"/>
      <c r="L32" s="47"/>
    </row>
    <row r="33" spans="1:12" x14ac:dyDescent="0.35">
      <c r="A33" s="38" t="s">
        <v>120</v>
      </c>
      <c r="B33" s="39" t="s">
        <v>28</v>
      </c>
      <c r="C33" s="45">
        <v>8</v>
      </c>
      <c r="D33" s="30">
        <f>SUM(G33,I33,K33)</f>
        <v>30</v>
      </c>
      <c r="E33" s="68">
        <f>SUM(H33,J33,L33)</f>
        <v>1.8900462962962963E-2</v>
      </c>
      <c r="F33" s="69">
        <f>COUNT(G33, I33, K33)</f>
        <v>1</v>
      </c>
      <c r="G33" s="71"/>
      <c r="H33" s="46"/>
      <c r="I33" s="45">
        <v>30</v>
      </c>
      <c r="J33" s="46">
        <v>1.8900462962962963E-2</v>
      </c>
      <c r="K33" s="45"/>
      <c r="L33" s="47"/>
    </row>
    <row r="34" spans="1:12" x14ac:dyDescent="0.35">
      <c r="A34" s="172" t="s">
        <v>112</v>
      </c>
      <c r="B34" s="173" t="s">
        <v>28</v>
      </c>
      <c r="C34" s="174">
        <v>8</v>
      </c>
      <c r="D34" s="184">
        <f>SUM(G34,I34,K34)</f>
        <v>30</v>
      </c>
      <c r="E34" s="186">
        <f>SUM(H34,J34,L34)</f>
        <v>0.12075231481481481</v>
      </c>
      <c r="F34" s="187">
        <f>COUNT(G34, I34, K34)</f>
        <v>1</v>
      </c>
      <c r="G34" s="179">
        <v>30</v>
      </c>
      <c r="H34" s="180">
        <v>0.12075231481481481</v>
      </c>
      <c r="I34" s="174"/>
      <c r="J34" s="180"/>
      <c r="K34" s="174"/>
      <c r="L34" s="185"/>
    </row>
    <row r="35" spans="1:12" x14ac:dyDescent="0.35">
      <c r="A35" s="38" t="s">
        <v>73</v>
      </c>
      <c r="B35" s="39" t="s">
        <v>28</v>
      </c>
      <c r="C35" s="45">
        <v>10</v>
      </c>
      <c r="D35" s="30">
        <f>SUM(G35,I35,K35)</f>
        <v>26</v>
      </c>
      <c r="E35" s="68">
        <f>SUM(H35,J35,L35)</f>
        <v>2.2615740740740742E-2</v>
      </c>
      <c r="F35" s="69">
        <f>COUNT(G35, I35, K35)</f>
        <v>1</v>
      </c>
      <c r="G35" s="71"/>
      <c r="H35" s="46"/>
      <c r="I35" s="45">
        <v>26</v>
      </c>
      <c r="J35" s="46">
        <v>2.2615740740740742E-2</v>
      </c>
      <c r="K35" s="45"/>
      <c r="L35" s="47"/>
    </row>
    <row r="36" spans="1:12" x14ac:dyDescent="0.35">
      <c r="A36" s="38" t="s">
        <v>121</v>
      </c>
      <c r="B36" s="39" t="s">
        <v>28</v>
      </c>
      <c r="C36" s="45">
        <v>11</v>
      </c>
      <c r="D36" s="30">
        <f>SUM(G36,I36,K36)</f>
        <v>23</v>
      </c>
      <c r="E36" s="68">
        <f>SUM(H36,J36,L36)</f>
        <v>2.3784722222222221E-2</v>
      </c>
      <c r="F36" s="69">
        <f>COUNT(G36, I36, K36)</f>
        <v>1</v>
      </c>
      <c r="G36" s="71"/>
      <c r="H36" s="46"/>
      <c r="I36" s="45">
        <v>23</v>
      </c>
      <c r="J36" s="46">
        <v>2.3784722222222221E-2</v>
      </c>
      <c r="K36" s="45"/>
      <c r="L36" s="47"/>
    </row>
    <row r="37" spans="1:12" x14ac:dyDescent="0.35">
      <c r="A37" s="38" t="s">
        <v>68</v>
      </c>
      <c r="B37" s="39" t="s">
        <v>28</v>
      </c>
      <c r="C37" s="45">
        <v>12</v>
      </c>
      <c r="D37" s="30">
        <f>SUM(G37,I37,K37)</f>
        <v>21</v>
      </c>
      <c r="E37" s="68">
        <f>SUM(H37,J37,L37)</f>
        <v>2.7569444444444445E-2</v>
      </c>
      <c r="F37" s="69">
        <f>COUNT(G37, I37, K37)</f>
        <v>1</v>
      </c>
      <c r="G37" s="71"/>
      <c r="H37" s="46"/>
      <c r="I37" s="45">
        <v>21</v>
      </c>
      <c r="J37" s="46">
        <v>2.7569444444444445E-2</v>
      </c>
      <c r="K37" s="45"/>
      <c r="L37" s="47"/>
    </row>
    <row r="38" spans="1:12" x14ac:dyDescent="0.35">
      <c r="A38" s="38" t="s">
        <v>123</v>
      </c>
      <c r="B38" s="39" t="s">
        <v>28</v>
      </c>
      <c r="C38" s="45">
        <v>13</v>
      </c>
      <c r="D38" s="30">
        <f>SUM(G38,I38,K38)</f>
        <v>19</v>
      </c>
      <c r="E38" s="68">
        <f>SUM(H38,J38,L38)</f>
        <v>2.9374999999999998E-2</v>
      </c>
      <c r="F38" s="69">
        <f>COUNT(G38, I38, K38)</f>
        <v>1</v>
      </c>
      <c r="G38" s="71"/>
      <c r="H38" s="46"/>
      <c r="I38" s="45">
        <v>19</v>
      </c>
      <c r="J38" s="46">
        <v>2.9374999999999998E-2</v>
      </c>
      <c r="K38" s="45"/>
      <c r="L38" s="48"/>
    </row>
    <row r="39" spans="1:12" x14ac:dyDescent="0.35">
      <c r="A39" s="172" t="s">
        <v>88</v>
      </c>
      <c r="B39" s="173" t="s">
        <v>28</v>
      </c>
      <c r="C39" s="174">
        <v>14</v>
      </c>
      <c r="D39" s="30">
        <f>SUM(G39,I39,K39)</f>
        <v>18</v>
      </c>
      <c r="E39" s="68">
        <f>SUM(H39,J39,L39)</f>
        <v>3.6469907407407409E-2</v>
      </c>
      <c r="F39" s="69">
        <f>COUNT(G39, I39, K39)</f>
        <v>1</v>
      </c>
      <c r="G39" s="179"/>
      <c r="H39" s="180"/>
      <c r="I39" s="174">
        <v>18</v>
      </c>
      <c r="J39" s="180">
        <v>3.6469907407407409E-2</v>
      </c>
      <c r="K39" s="174"/>
      <c r="L39" s="185"/>
    </row>
    <row r="40" spans="1:12" x14ac:dyDescent="0.35">
      <c r="A40" s="23" t="s">
        <v>46</v>
      </c>
      <c r="B40" s="24" t="s">
        <v>5</v>
      </c>
      <c r="C40" s="87">
        <v>1</v>
      </c>
      <c r="D40" s="84">
        <f>SUM(G40,I40,K40)</f>
        <v>58</v>
      </c>
      <c r="E40" s="114">
        <f>SUM(H40,J40,L40)</f>
        <v>0.1784375</v>
      </c>
      <c r="F40" s="98">
        <f>COUNT(G40, I40, K40)</f>
        <v>2</v>
      </c>
      <c r="G40" s="88">
        <v>28</v>
      </c>
      <c r="H40" s="89">
        <v>0.1567824074074074</v>
      </c>
      <c r="I40" s="87">
        <v>30</v>
      </c>
      <c r="J40" s="89">
        <v>2.1655092592592594E-2</v>
      </c>
      <c r="K40" s="87"/>
      <c r="L40" s="92"/>
    </row>
    <row r="41" spans="1:12" x14ac:dyDescent="0.35">
      <c r="A41" s="38" t="s">
        <v>93</v>
      </c>
      <c r="B41" s="39" t="s">
        <v>5</v>
      </c>
      <c r="C41" s="45">
        <v>2</v>
      </c>
      <c r="D41" s="30">
        <f>SUM(G41,I41,K41)</f>
        <v>57</v>
      </c>
      <c r="E41" s="68">
        <f>SUM(H41,J41,L41)</f>
        <v>0.17156250000000001</v>
      </c>
      <c r="F41" s="69">
        <f>COUNT(G41, I41, K41)</f>
        <v>2</v>
      </c>
      <c r="G41" s="71">
        <v>29</v>
      </c>
      <c r="H41" s="72">
        <v>0.14891203703703704</v>
      </c>
      <c r="I41" s="45">
        <v>28</v>
      </c>
      <c r="J41" s="46">
        <v>2.2650462962962963E-2</v>
      </c>
      <c r="K41" s="45"/>
      <c r="L41" s="47"/>
    </row>
    <row r="42" spans="1:12" x14ac:dyDescent="0.35">
      <c r="A42" s="38" t="s">
        <v>90</v>
      </c>
      <c r="B42" s="39" t="s">
        <v>5</v>
      </c>
      <c r="C42" s="45">
        <v>3</v>
      </c>
      <c r="D42" s="30">
        <f>SUM(G42,I42,K42)</f>
        <v>55</v>
      </c>
      <c r="E42" s="68">
        <f>SUM(H42,J42,L42)</f>
        <v>0.17935185185185187</v>
      </c>
      <c r="F42" s="69">
        <f>COUNT(G42, I42, K42)</f>
        <v>2</v>
      </c>
      <c r="G42" s="71">
        <v>26</v>
      </c>
      <c r="H42" s="46">
        <v>0.15688657407407408</v>
      </c>
      <c r="I42" s="45">
        <v>29</v>
      </c>
      <c r="J42" s="46">
        <v>2.2465277777777778E-2</v>
      </c>
      <c r="K42" s="45"/>
      <c r="L42" s="47"/>
    </row>
    <row r="43" spans="1:12" x14ac:dyDescent="0.35">
      <c r="A43" s="38" t="s">
        <v>91</v>
      </c>
      <c r="B43" s="39" t="s">
        <v>5</v>
      </c>
      <c r="C43" s="45">
        <v>4</v>
      </c>
      <c r="D43" s="30">
        <f>SUM(G43,I43,K43)</f>
        <v>52</v>
      </c>
      <c r="E43" s="68">
        <f>SUM(H43,J43,L43)</f>
        <v>0.18310185185185185</v>
      </c>
      <c r="F43" s="69">
        <f>COUNT(G43, I43, K43)</f>
        <v>2</v>
      </c>
      <c r="G43" s="71">
        <v>25</v>
      </c>
      <c r="H43" s="46">
        <v>0.16039351851851852</v>
      </c>
      <c r="I43" s="45">
        <v>27</v>
      </c>
      <c r="J43" s="46">
        <v>2.2708333333333334E-2</v>
      </c>
      <c r="K43" s="45"/>
      <c r="L43" s="47"/>
    </row>
    <row r="44" spans="1:12" x14ac:dyDescent="0.35">
      <c r="A44" s="38" t="s">
        <v>59</v>
      </c>
      <c r="B44" s="39" t="s">
        <v>5</v>
      </c>
      <c r="C44" s="45">
        <v>5</v>
      </c>
      <c r="D44" s="30">
        <f>SUM(G44,I44,K44)</f>
        <v>49</v>
      </c>
      <c r="E44" s="68">
        <f>SUM(H44,J44,L44)</f>
        <v>0.18525462962962963</v>
      </c>
      <c r="F44" s="69">
        <f>COUNT(G44, I44, K44)</f>
        <v>2</v>
      </c>
      <c r="G44" s="71">
        <v>24</v>
      </c>
      <c r="H44" s="46">
        <v>0.16105324074074073</v>
      </c>
      <c r="I44" s="45">
        <v>25</v>
      </c>
      <c r="J44" s="46">
        <v>2.420138888888889E-2</v>
      </c>
      <c r="K44" s="45"/>
      <c r="L44" s="47"/>
    </row>
    <row r="45" spans="1:12" x14ac:dyDescent="0.35">
      <c r="A45" s="38" t="s">
        <v>66</v>
      </c>
      <c r="B45" s="39" t="s">
        <v>5</v>
      </c>
      <c r="C45" s="45">
        <v>6</v>
      </c>
      <c r="D45" s="30">
        <f>SUM(G45,I45,K45)</f>
        <v>47</v>
      </c>
      <c r="E45" s="68">
        <f>SUM(H45,J45,L45)</f>
        <v>0.22437499999999999</v>
      </c>
      <c r="F45" s="69">
        <f>COUNT(G45, I45, K45)</f>
        <v>2</v>
      </c>
      <c r="G45" s="71">
        <v>21</v>
      </c>
      <c r="H45" s="46">
        <v>0.20163194444444443</v>
      </c>
      <c r="I45" s="45">
        <v>26</v>
      </c>
      <c r="J45" s="46">
        <v>2.2743055555555555E-2</v>
      </c>
      <c r="K45" s="45"/>
      <c r="L45" s="47"/>
    </row>
    <row r="46" spans="1:12" x14ac:dyDescent="0.35">
      <c r="A46" s="38" t="s">
        <v>116</v>
      </c>
      <c r="B46" s="39" t="s">
        <v>5</v>
      </c>
      <c r="C46" s="45">
        <v>7</v>
      </c>
      <c r="D46" s="30">
        <f>SUM(G46,I46,K46)</f>
        <v>44</v>
      </c>
      <c r="E46" s="68">
        <f>SUM(H46,J46,L46)</f>
        <v>0.20136574074074076</v>
      </c>
      <c r="F46" s="69">
        <f>COUNT(G46, I46, K46)</f>
        <v>2</v>
      </c>
      <c r="G46" s="71">
        <v>27</v>
      </c>
      <c r="H46" s="46">
        <v>0.15679398148148149</v>
      </c>
      <c r="I46" s="45">
        <v>17</v>
      </c>
      <c r="J46" s="46">
        <v>4.4571759259259262E-2</v>
      </c>
      <c r="K46" s="45"/>
      <c r="L46" s="47"/>
    </row>
    <row r="47" spans="1:12" x14ac:dyDescent="0.35">
      <c r="A47" s="38" t="s">
        <v>86</v>
      </c>
      <c r="B47" s="39" t="s">
        <v>5</v>
      </c>
      <c r="C47" s="45">
        <v>8</v>
      </c>
      <c r="D47" s="30">
        <f>SUM(G47,I47,K47)</f>
        <v>44</v>
      </c>
      <c r="E47" s="68">
        <f>SUM(H47,J47,L47)</f>
        <v>0.22089120370370369</v>
      </c>
      <c r="F47" s="69">
        <f>COUNT(G47, I47, K47)</f>
        <v>2</v>
      </c>
      <c r="G47" s="71">
        <v>22</v>
      </c>
      <c r="H47" s="72">
        <v>0.19523148148148148</v>
      </c>
      <c r="I47" s="45">
        <v>22</v>
      </c>
      <c r="J47" s="46">
        <v>2.5659722222222223E-2</v>
      </c>
      <c r="K47" s="45"/>
      <c r="L47" s="47"/>
    </row>
    <row r="48" spans="1:12" x14ac:dyDescent="0.35">
      <c r="A48" s="38" t="s">
        <v>102</v>
      </c>
      <c r="B48" s="39" t="s">
        <v>5</v>
      </c>
      <c r="C48" s="45">
        <v>9</v>
      </c>
      <c r="D48" s="30">
        <f>SUM(G48,I48,K48)</f>
        <v>38</v>
      </c>
      <c r="E48" s="68">
        <f>SUM(H48,J48,L48)</f>
        <v>0.24292824074074074</v>
      </c>
      <c r="F48" s="69">
        <f>COUNT(G48, I48, K48)</f>
        <v>2</v>
      </c>
      <c r="G48" s="71">
        <v>19</v>
      </c>
      <c r="H48" s="46">
        <v>0.21689814814814815</v>
      </c>
      <c r="I48" s="45">
        <v>19</v>
      </c>
      <c r="J48" s="46">
        <v>2.6030092592592594E-2</v>
      </c>
      <c r="K48" s="45"/>
      <c r="L48" s="48"/>
    </row>
    <row r="49" spans="1:12" x14ac:dyDescent="0.35">
      <c r="A49" s="38" t="s">
        <v>101</v>
      </c>
      <c r="B49" s="39" t="s">
        <v>5</v>
      </c>
      <c r="C49" s="45">
        <v>10</v>
      </c>
      <c r="D49" s="30">
        <f>SUM(G49,I49,K49)</f>
        <v>36</v>
      </c>
      <c r="E49" s="68">
        <f>SUM(H49,J49,L49)</f>
        <v>0.25410879629629629</v>
      </c>
      <c r="F49" s="69">
        <f>COUNT(G49, I49, K49)</f>
        <v>2</v>
      </c>
      <c r="G49" s="71">
        <v>18</v>
      </c>
      <c r="H49" s="46">
        <v>0.22710648148148149</v>
      </c>
      <c r="I49" s="45">
        <v>18</v>
      </c>
      <c r="J49" s="46">
        <v>2.7002314814814816E-2</v>
      </c>
      <c r="K49" s="45"/>
      <c r="L49" s="47"/>
    </row>
    <row r="50" spans="1:12" x14ac:dyDescent="0.35">
      <c r="A50" s="38" t="s">
        <v>61</v>
      </c>
      <c r="B50" s="39" t="s">
        <v>5</v>
      </c>
      <c r="C50" s="45">
        <v>11</v>
      </c>
      <c r="D50" s="30">
        <f>SUM(G50,I50,K50)</f>
        <v>36</v>
      </c>
      <c r="E50" s="68">
        <f>SUM(H50,J50,L50)</f>
        <v>0.2583449074074074</v>
      </c>
      <c r="F50" s="69">
        <f>COUNT(G50, I50, K50)</f>
        <v>2</v>
      </c>
      <c r="G50" s="71">
        <v>20</v>
      </c>
      <c r="H50" s="46">
        <v>0.21136574074074074</v>
      </c>
      <c r="I50" s="45">
        <v>16</v>
      </c>
      <c r="J50" s="46">
        <v>4.6979166666666669E-2</v>
      </c>
      <c r="K50" s="45"/>
      <c r="L50" s="47"/>
    </row>
    <row r="51" spans="1:12" x14ac:dyDescent="0.35">
      <c r="A51" s="172" t="s">
        <v>111</v>
      </c>
      <c r="B51" s="173" t="s">
        <v>5</v>
      </c>
      <c r="C51" s="174">
        <v>12</v>
      </c>
      <c r="D51" s="184">
        <f>SUM(G51,I51,K51)</f>
        <v>30</v>
      </c>
      <c r="E51" s="186">
        <f>SUM(H51,J51,L51)</f>
        <v>0.14123842592592592</v>
      </c>
      <c r="F51" s="187">
        <f>COUNT(G51, I51, K51)</f>
        <v>1</v>
      </c>
      <c r="G51" s="179">
        <v>30</v>
      </c>
      <c r="H51" s="180">
        <v>0.14123842592592592</v>
      </c>
      <c r="I51" s="174"/>
      <c r="J51" s="180"/>
      <c r="K51" s="174"/>
      <c r="L51" s="185"/>
    </row>
    <row r="52" spans="1:12" s="183" customFormat="1" x14ac:dyDescent="0.35">
      <c r="A52" s="38" t="s">
        <v>74</v>
      </c>
      <c r="B52" s="39" t="s">
        <v>5</v>
      </c>
      <c r="C52" s="45">
        <v>13</v>
      </c>
      <c r="D52" s="30">
        <f>SUM(G52,I52,K52)</f>
        <v>24</v>
      </c>
      <c r="E52" s="68">
        <f>SUM(H52,J52,L52)</f>
        <v>2.5416666666666667E-2</v>
      </c>
      <c r="F52" s="69">
        <f>COUNT(G52, I52, K52)</f>
        <v>1</v>
      </c>
      <c r="G52" s="71"/>
      <c r="H52" s="46"/>
      <c r="I52" s="45">
        <v>24</v>
      </c>
      <c r="J52" s="46">
        <v>2.5416666666666667E-2</v>
      </c>
      <c r="K52" s="45"/>
      <c r="L52" s="47"/>
    </row>
    <row r="53" spans="1:12" x14ac:dyDescent="0.35">
      <c r="A53" s="38" t="s">
        <v>63</v>
      </c>
      <c r="B53" s="39" t="s">
        <v>5</v>
      </c>
      <c r="C53" s="45">
        <v>14</v>
      </c>
      <c r="D53" s="30">
        <f>SUM(G53,I53,K53)</f>
        <v>23</v>
      </c>
      <c r="E53" s="68">
        <f>SUM(H53,J53,L53)</f>
        <v>0.17319444444444446</v>
      </c>
      <c r="F53" s="69">
        <f>COUNT(G53, I53, K53)</f>
        <v>1</v>
      </c>
      <c r="G53" s="71">
        <v>23</v>
      </c>
      <c r="H53" s="72">
        <v>0.17319444444444446</v>
      </c>
      <c r="I53" s="45"/>
      <c r="J53" s="46"/>
      <c r="K53" s="45"/>
      <c r="L53" s="47"/>
    </row>
    <row r="54" spans="1:12" x14ac:dyDescent="0.35">
      <c r="A54" s="38" t="s">
        <v>122</v>
      </c>
      <c r="B54" s="39" t="s">
        <v>5</v>
      </c>
      <c r="C54" s="45">
        <v>14</v>
      </c>
      <c r="D54" s="30">
        <f>SUM(G54,I54,K54)</f>
        <v>23</v>
      </c>
      <c r="E54" s="68">
        <f>SUM(H54,J54,L54)</f>
        <v>2.5509259259259259E-2</v>
      </c>
      <c r="F54" s="69">
        <f>COUNT(G54, I54, K54)</f>
        <v>1</v>
      </c>
      <c r="G54" s="71"/>
      <c r="H54" s="46"/>
      <c r="I54" s="45">
        <v>23</v>
      </c>
      <c r="J54" s="46">
        <v>2.5509259259259259E-2</v>
      </c>
      <c r="K54" s="45"/>
      <c r="L54" s="47"/>
    </row>
    <row r="55" spans="1:12" x14ac:dyDescent="0.35">
      <c r="A55" s="38" t="s">
        <v>62</v>
      </c>
      <c r="B55" s="39" t="s">
        <v>5</v>
      </c>
      <c r="C55" s="45">
        <v>16</v>
      </c>
      <c r="D55" s="30">
        <f>SUM(G55,I55,K55)</f>
        <v>21</v>
      </c>
      <c r="E55" s="68">
        <f>SUM(H55,J55,L55)</f>
        <v>2.5729166666666668E-2</v>
      </c>
      <c r="F55" s="69">
        <f>COUNT(G55, I55, K55)</f>
        <v>1</v>
      </c>
      <c r="G55" s="71"/>
      <c r="H55" s="46"/>
      <c r="I55" s="45">
        <v>21</v>
      </c>
      <c r="J55" s="46">
        <v>2.5729166666666668E-2</v>
      </c>
      <c r="K55" s="45"/>
      <c r="L55" s="47"/>
    </row>
    <row r="56" spans="1:12" ht="15.75" customHeight="1" x14ac:dyDescent="0.35">
      <c r="A56" s="38" t="s">
        <v>119</v>
      </c>
      <c r="B56" s="39" t="s">
        <v>5</v>
      </c>
      <c r="C56" s="45">
        <v>17</v>
      </c>
      <c r="D56" s="30">
        <f>SUM(G56,I56,K56)</f>
        <v>20</v>
      </c>
      <c r="E56" s="68">
        <f>SUM(H56,J56,L56)</f>
        <v>2.5787037037037035E-2</v>
      </c>
      <c r="F56" s="69">
        <f>COUNT(G56, I56, K56)</f>
        <v>1</v>
      </c>
      <c r="G56" s="71"/>
      <c r="H56" s="46"/>
      <c r="I56" s="45">
        <v>20</v>
      </c>
      <c r="J56" s="46">
        <v>2.5787037037037035E-2</v>
      </c>
      <c r="K56" s="45"/>
      <c r="L56" s="48"/>
    </row>
    <row r="57" spans="1:12" ht="15.75" customHeight="1" x14ac:dyDescent="0.35">
      <c r="A57" s="23" t="s">
        <v>52</v>
      </c>
      <c r="B57" s="24" t="s">
        <v>0</v>
      </c>
      <c r="C57" s="87">
        <v>1</v>
      </c>
      <c r="D57" s="84">
        <f>SUM(G57,I57,K57)</f>
        <v>60</v>
      </c>
      <c r="E57" s="114">
        <f>SUM(H57,J57,L57)</f>
        <v>0.14265046296296297</v>
      </c>
      <c r="F57" s="98">
        <f>COUNT(G57, I57, K57)</f>
        <v>2</v>
      </c>
      <c r="G57" s="88">
        <v>30</v>
      </c>
      <c r="H57" s="89">
        <v>0.12252314814814814</v>
      </c>
      <c r="I57" s="87">
        <v>30</v>
      </c>
      <c r="J57" s="89">
        <v>2.0127314814814813E-2</v>
      </c>
      <c r="K57" s="87"/>
      <c r="L57" s="91"/>
    </row>
    <row r="58" spans="1:12" ht="15.75" customHeight="1" x14ac:dyDescent="0.35">
      <c r="A58" s="38" t="s">
        <v>58</v>
      </c>
      <c r="B58" s="39" t="s">
        <v>0</v>
      </c>
      <c r="C58" s="45">
        <v>2</v>
      </c>
      <c r="D58" s="30">
        <f>SUM(G58,I58,K58)</f>
        <v>58</v>
      </c>
      <c r="E58" s="68">
        <f>SUM(H58,J58,L58)</f>
        <v>0.22357638888888889</v>
      </c>
      <c r="F58" s="69">
        <f>COUNT(G58, I58, K58)</f>
        <v>2</v>
      </c>
      <c r="G58" s="71">
        <v>29</v>
      </c>
      <c r="H58" s="46">
        <v>0.198125</v>
      </c>
      <c r="I58" s="45">
        <v>29</v>
      </c>
      <c r="J58" s="46">
        <v>2.5451388888888888E-2</v>
      </c>
      <c r="K58" s="45"/>
      <c r="L58" s="47"/>
    </row>
    <row r="59" spans="1:12" x14ac:dyDescent="0.35">
      <c r="A59" s="38" t="s">
        <v>70</v>
      </c>
      <c r="B59" s="39" t="s">
        <v>0</v>
      </c>
      <c r="C59" s="45">
        <v>3</v>
      </c>
      <c r="D59" s="30">
        <f>SUM(G59,I59,K59)</f>
        <v>55</v>
      </c>
      <c r="E59" s="68">
        <f>SUM(H59,J59,L59)</f>
        <v>0.24494212962962963</v>
      </c>
      <c r="F59" s="69">
        <f>COUNT(G59, I59, K59)</f>
        <v>2</v>
      </c>
      <c r="G59" s="71">
        <v>27</v>
      </c>
      <c r="H59" s="46">
        <v>0.21508101851851852</v>
      </c>
      <c r="I59" s="45">
        <v>28</v>
      </c>
      <c r="J59" s="46">
        <v>2.9861111111111113E-2</v>
      </c>
      <c r="K59" s="45"/>
      <c r="L59" s="47"/>
    </row>
    <row r="60" spans="1:12" x14ac:dyDescent="0.35">
      <c r="A60" s="38" t="s">
        <v>85</v>
      </c>
      <c r="B60" s="39" t="s">
        <v>0</v>
      </c>
      <c r="C60" s="45">
        <v>4</v>
      </c>
      <c r="D60" s="30">
        <f>SUM(G60,I60,K60)</f>
        <v>28</v>
      </c>
      <c r="E60" s="68">
        <f>SUM(H60,J60,L60)</f>
        <v>0.21099537037037036</v>
      </c>
      <c r="F60" s="69">
        <f>COUNT(G60, I60, K60)</f>
        <v>1</v>
      </c>
      <c r="G60" s="71">
        <v>28</v>
      </c>
      <c r="H60" s="46">
        <v>0.21099537037037036</v>
      </c>
      <c r="I60" s="45"/>
      <c r="J60" s="46"/>
      <c r="K60" s="45"/>
      <c r="L60" s="47"/>
    </row>
    <row r="61" spans="1:12" x14ac:dyDescent="0.35">
      <c r="A61" s="38" t="s">
        <v>124</v>
      </c>
      <c r="B61" s="39" t="s">
        <v>0</v>
      </c>
      <c r="C61" s="45">
        <v>5</v>
      </c>
      <c r="D61" s="30">
        <f>SUM(G61,I61,K61)</f>
        <v>27</v>
      </c>
      <c r="E61" s="68">
        <f>SUM(H61,J61,L61)</f>
        <v>3.1273148148148147E-2</v>
      </c>
      <c r="F61" s="69">
        <f>COUNT(G61, I61, K61)</f>
        <v>1</v>
      </c>
      <c r="G61" s="71"/>
      <c r="H61" s="46"/>
      <c r="I61" s="45">
        <v>27</v>
      </c>
      <c r="J61" s="46">
        <v>3.1273148148148147E-2</v>
      </c>
      <c r="K61" s="45"/>
      <c r="L61" s="47"/>
    </row>
    <row r="62" spans="1:12" x14ac:dyDescent="0.35">
      <c r="A62" s="23" t="s">
        <v>56</v>
      </c>
      <c r="B62" s="24" t="s">
        <v>6</v>
      </c>
      <c r="C62" s="87">
        <v>1</v>
      </c>
      <c r="D62" s="84">
        <f>SUM(G62,I62,K62)</f>
        <v>59</v>
      </c>
      <c r="E62" s="114">
        <f>SUM(H62,J62,L62)</f>
        <v>0.22810185185185186</v>
      </c>
      <c r="F62" s="98">
        <f>COUNT(G62, I62, K62)</f>
        <v>2</v>
      </c>
      <c r="G62" s="88">
        <v>30</v>
      </c>
      <c r="H62" s="89">
        <v>0.19815972222222222</v>
      </c>
      <c r="I62" s="87">
        <v>29</v>
      </c>
      <c r="J62" s="89">
        <v>2.9942129629629631E-2</v>
      </c>
      <c r="K62" s="87"/>
      <c r="L62" s="91"/>
    </row>
    <row r="63" spans="1:12" x14ac:dyDescent="0.35">
      <c r="A63" s="38" t="s">
        <v>79</v>
      </c>
      <c r="B63" s="39" t="s">
        <v>6</v>
      </c>
      <c r="C63" s="45">
        <v>2</v>
      </c>
      <c r="D63" s="30">
        <f>SUM(G63,I63,K63)</f>
        <v>59</v>
      </c>
      <c r="E63" s="68">
        <f>SUM(H63,J63,L63)</f>
        <v>0.2381712962962963</v>
      </c>
      <c r="F63" s="69">
        <f>COUNT(G63, I63, K63)</f>
        <v>2</v>
      </c>
      <c r="G63" s="71">
        <v>29</v>
      </c>
      <c r="H63" s="46">
        <v>0.20991898148148147</v>
      </c>
      <c r="I63" s="45">
        <v>30</v>
      </c>
      <c r="J63" s="46">
        <v>2.8252314814814813E-2</v>
      </c>
      <c r="K63" s="45"/>
      <c r="L63" s="47"/>
    </row>
    <row r="64" spans="1:12" x14ac:dyDescent="0.35">
      <c r="A64" s="38" t="s">
        <v>64</v>
      </c>
      <c r="B64" s="39" t="s">
        <v>6</v>
      </c>
      <c r="C64" s="45">
        <v>3</v>
      </c>
      <c r="D64" s="30">
        <f>SUM(G64,I64,K64)</f>
        <v>56</v>
      </c>
      <c r="E64" s="68">
        <f>SUM(H64,J64,L64)</f>
        <v>0.24699074074074073</v>
      </c>
      <c r="F64" s="69">
        <f>COUNT(G64, I64, K64)</f>
        <v>2</v>
      </c>
      <c r="G64" s="71">
        <v>28</v>
      </c>
      <c r="H64" s="46">
        <v>0.21596064814814814</v>
      </c>
      <c r="I64" s="45">
        <v>28</v>
      </c>
      <c r="J64" s="46">
        <v>3.1030092592592592E-2</v>
      </c>
      <c r="K64" s="45"/>
      <c r="L64" s="47"/>
    </row>
    <row r="65" spans="1:12" x14ac:dyDescent="0.35">
      <c r="A65" s="38" t="s">
        <v>115</v>
      </c>
      <c r="B65" s="39" t="s">
        <v>6</v>
      </c>
      <c r="C65" s="45">
        <v>4</v>
      </c>
      <c r="D65" s="30">
        <f>SUM(G65,I65,K65)</f>
        <v>54</v>
      </c>
      <c r="E65" s="68">
        <f>SUM(H65,J65,L65)</f>
        <v>0.28459490740740739</v>
      </c>
      <c r="F65" s="69">
        <f>COUNT(G65, I65, K65)</f>
        <v>2</v>
      </c>
      <c r="G65" s="71">
        <v>27</v>
      </c>
      <c r="H65" s="46">
        <v>0.23771990740740739</v>
      </c>
      <c r="I65" s="45">
        <v>27</v>
      </c>
      <c r="J65" s="46">
        <v>4.6875E-2</v>
      </c>
      <c r="K65" s="45"/>
      <c r="L65" s="47"/>
    </row>
    <row r="66" spans="1:12" x14ac:dyDescent="0.35">
      <c r="A66" s="23" t="s">
        <v>84</v>
      </c>
      <c r="B66" s="24" t="s">
        <v>7</v>
      </c>
      <c r="C66" s="87">
        <v>1</v>
      </c>
      <c r="D66" s="84">
        <f>SUM(G66,I66,K66)</f>
        <v>59</v>
      </c>
      <c r="E66" s="114">
        <f>SUM(H66,J66,L66)</f>
        <v>0.25200231481481483</v>
      </c>
      <c r="F66" s="98">
        <f>COUNT(G66, I66, K66)</f>
        <v>2</v>
      </c>
      <c r="G66" s="88">
        <v>30</v>
      </c>
      <c r="H66" s="99">
        <v>0.20674768518518519</v>
      </c>
      <c r="I66" s="87">
        <v>29</v>
      </c>
      <c r="J66" s="89">
        <v>4.5254629629629631E-2</v>
      </c>
      <c r="K66" s="87"/>
      <c r="L66" s="91"/>
    </row>
    <row r="67" spans="1:12" x14ac:dyDescent="0.35">
      <c r="A67" s="38" t="s">
        <v>103</v>
      </c>
      <c r="B67" s="39" t="s">
        <v>7</v>
      </c>
      <c r="C67" s="45">
        <v>2</v>
      </c>
      <c r="D67" s="30">
        <f>SUM(G67,I67,K67)</f>
        <v>30</v>
      </c>
      <c r="E67" s="68">
        <f>SUM(H67,J67,L67)</f>
        <v>3.0752314814814816E-2</v>
      </c>
      <c r="F67" s="69">
        <f>COUNT(G67, I67, K67)</f>
        <v>1</v>
      </c>
      <c r="G67" s="71"/>
      <c r="H67" s="46"/>
      <c r="I67" s="45">
        <v>30</v>
      </c>
      <c r="J67" s="46">
        <v>3.0752314814814816E-2</v>
      </c>
      <c r="K67" s="45"/>
      <c r="L67" s="47"/>
    </row>
    <row r="68" spans="1:12" x14ac:dyDescent="0.35">
      <c r="A68" s="23" t="s">
        <v>107</v>
      </c>
      <c r="B68" s="24" t="s">
        <v>108</v>
      </c>
      <c r="C68" s="87">
        <v>1</v>
      </c>
      <c r="D68" s="84">
        <f>SUM(G68,I68,K68)</f>
        <v>30</v>
      </c>
      <c r="E68" s="114">
        <f>SUM(H68,J68,L68)</f>
        <v>5.7650462962962966E-2</v>
      </c>
      <c r="F68" s="98">
        <f>COUNT(G68, I68, K68)</f>
        <v>1</v>
      </c>
      <c r="G68" s="88"/>
      <c r="H68" s="99"/>
      <c r="I68" s="87">
        <v>30</v>
      </c>
      <c r="J68" s="89">
        <v>5.7650462962962966E-2</v>
      </c>
      <c r="K68" s="87"/>
      <c r="L68" s="91"/>
    </row>
  </sheetData>
  <autoFilter ref="A3:L68" xr:uid="{8BEE02ED-1DB1-4E30-B754-808D4B908234}">
    <sortState xmlns:xlrd2="http://schemas.microsoft.com/office/spreadsheetml/2017/richdata2" ref="A4:L68">
      <sortCondition ref="B3:B68"/>
    </sortState>
  </autoFilter>
  <mergeCells count="7">
    <mergeCell ref="A1:F2"/>
    <mergeCell ref="G2:H2"/>
    <mergeCell ref="I2:J2"/>
    <mergeCell ref="K2:L2"/>
    <mergeCell ref="I1:J1"/>
    <mergeCell ref="K1:L1"/>
    <mergeCell ref="G1:H1"/>
  </mergeCells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6336-6DFB-4D42-9082-BA3711DD1077}">
  <sheetPr>
    <pageSetUpPr fitToPage="1"/>
  </sheetPr>
  <dimension ref="A1:O65"/>
  <sheetViews>
    <sheetView workbookViewId="0">
      <selection activeCell="O13" sqref="O13"/>
    </sheetView>
    <sheetView workbookViewId="1">
      <selection sqref="A1:F2"/>
    </sheetView>
  </sheetViews>
  <sheetFormatPr defaultRowHeight="14.5" x14ac:dyDescent="0.35"/>
  <cols>
    <col min="1" max="1" width="17.36328125" customWidth="1"/>
    <col min="2" max="2" width="11.6328125" customWidth="1"/>
    <col min="3" max="4" width="8.90625" style="1"/>
    <col min="5" max="5" width="9.54296875" style="1" customWidth="1"/>
    <col min="6" max="6" width="14.1796875" style="1" bestFit="1" customWidth="1"/>
    <col min="9" max="11" width="8.90625" style="2"/>
    <col min="12" max="12" width="9.08984375" style="2" bestFit="1" customWidth="1"/>
  </cols>
  <sheetData>
    <row r="1" spans="1:15" ht="15" customHeight="1" thickBot="1" x14ac:dyDescent="0.4">
      <c r="A1" s="149" t="s">
        <v>36</v>
      </c>
      <c r="B1" s="150"/>
      <c r="C1" s="150"/>
      <c r="D1" s="150"/>
      <c r="E1" s="150"/>
      <c r="F1" s="151"/>
      <c r="G1" s="161" t="s">
        <v>15</v>
      </c>
      <c r="H1" s="159"/>
      <c r="I1" s="159" t="s">
        <v>15</v>
      </c>
      <c r="J1" s="159"/>
      <c r="K1" s="159" t="s">
        <v>15</v>
      </c>
      <c r="L1" s="160"/>
    </row>
    <row r="2" spans="1:15" ht="35.4" customHeight="1" thickBot="1" x14ac:dyDescent="0.4">
      <c r="A2" s="152"/>
      <c r="B2" s="153"/>
      <c r="C2" s="153"/>
      <c r="D2" s="153"/>
      <c r="E2" s="153"/>
      <c r="F2" s="154"/>
      <c r="G2" s="155" t="s">
        <v>33</v>
      </c>
      <c r="H2" s="156"/>
      <c r="I2" s="157" t="s">
        <v>34</v>
      </c>
      <c r="J2" s="157"/>
      <c r="K2" s="157" t="s">
        <v>35</v>
      </c>
      <c r="L2" s="158"/>
    </row>
    <row r="3" spans="1:15" ht="32.75" customHeight="1" thickBot="1" x14ac:dyDescent="0.4">
      <c r="A3" s="3" t="s">
        <v>1</v>
      </c>
      <c r="B3" s="4" t="s">
        <v>3</v>
      </c>
      <c r="C3" s="5" t="s">
        <v>4</v>
      </c>
      <c r="D3" s="5" t="s">
        <v>2</v>
      </c>
      <c r="E3" s="5" t="s">
        <v>19</v>
      </c>
      <c r="F3" s="26" t="s">
        <v>26</v>
      </c>
      <c r="G3" s="25" t="s">
        <v>12</v>
      </c>
      <c r="H3" s="5" t="s">
        <v>13</v>
      </c>
      <c r="I3" s="5" t="s">
        <v>12</v>
      </c>
      <c r="J3" s="5" t="s">
        <v>13</v>
      </c>
      <c r="K3" s="5" t="s">
        <v>12</v>
      </c>
      <c r="L3" s="6" t="s">
        <v>13</v>
      </c>
    </row>
    <row r="4" spans="1:15" x14ac:dyDescent="0.35">
      <c r="A4" s="28"/>
      <c r="B4" s="29"/>
      <c r="C4" s="30"/>
      <c r="D4" s="30">
        <f t="shared" ref="D4:D35" si="0">SUM(G4,I4,K4)</f>
        <v>0</v>
      </c>
      <c r="E4" s="31">
        <f t="shared" ref="E4:E35" si="1">SUM(H4,J4,L4)</f>
        <v>0</v>
      </c>
      <c r="F4" s="32">
        <f t="shared" ref="F4:F35" si="2">COUNT(G4, I4, K4)</f>
        <v>0</v>
      </c>
      <c r="G4" s="33"/>
      <c r="H4" s="34"/>
      <c r="I4" s="35"/>
      <c r="J4" s="36"/>
      <c r="K4" s="35"/>
      <c r="L4" s="37"/>
      <c r="N4" s="18"/>
      <c r="O4" t="s">
        <v>106</v>
      </c>
    </row>
    <row r="5" spans="1:15" x14ac:dyDescent="0.35">
      <c r="A5" s="38"/>
      <c r="B5" s="39"/>
      <c r="C5" s="40"/>
      <c r="D5" s="40">
        <f t="shared" si="0"/>
        <v>0</v>
      </c>
      <c r="E5" s="41">
        <f t="shared" si="1"/>
        <v>0</v>
      </c>
      <c r="F5" s="42">
        <f t="shared" si="2"/>
        <v>0</v>
      </c>
      <c r="G5" s="43"/>
      <c r="H5" s="44"/>
      <c r="I5" s="45"/>
      <c r="J5" s="46"/>
      <c r="K5" s="45"/>
      <c r="L5" s="47"/>
      <c r="N5" s="17"/>
      <c r="O5" t="s">
        <v>27</v>
      </c>
    </row>
    <row r="6" spans="1:15" x14ac:dyDescent="0.35">
      <c r="A6" s="38"/>
      <c r="B6" s="39"/>
      <c r="C6" s="40"/>
      <c r="D6" s="40">
        <f t="shared" si="0"/>
        <v>0</v>
      </c>
      <c r="E6" s="41">
        <f t="shared" si="1"/>
        <v>0</v>
      </c>
      <c r="F6" s="42">
        <f t="shared" si="2"/>
        <v>0</v>
      </c>
      <c r="G6" s="43"/>
      <c r="H6" s="44"/>
      <c r="I6" s="45"/>
      <c r="J6" s="46"/>
      <c r="K6" s="45"/>
      <c r="L6" s="47"/>
    </row>
    <row r="7" spans="1:15" x14ac:dyDescent="0.35">
      <c r="A7" s="38"/>
      <c r="B7" s="39"/>
      <c r="C7" s="40"/>
      <c r="D7" s="40">
        <f t="shared" si="0"/>
        <v>0</v>
      </c>
      <c r="E7" s="41">
        <f t="shared" si="1"/>
        <v>0</v>
      </c>
      <c r="F7" s="42">
        <f t="shared" si="2"/>
        <v>0</v>
      </c>
      <c r="G7" s="43"/>
      <c r="H7" s="44"/>
      <c r="I7" s="45"/>
      <c r="J7" s="46"/>
      <c r="K7" s="45"/>
      <c r="L7" s="47"/>
    </row>
    <row r="8" spans="1:15" x14ac:dyDescent="0.35">
      <c r="A8" s="38"/>
      <c r="B8" s="39"/>
      <c r="C8" s="40"/>
      <c r="D8" s="40">
        <f t="shared" si="0"/>
        <v>0</v>
      </c>
      <c r="E8" s="41">
        <f t="shared" si="1"/>
        <v>0</v>
      </c>
      <c r="F8" s="42">
        <f t="shared" si="2"/>
        <v>0</v>
      </c>
      <c r="G8" s="43"/>
      <c r="H8" s="44"/>
      <c r="I8" s="45"/>
      <c r="J8" s="46"/>
      <c r="K8" s="45"/>
      <c r="L8" s="47"/>
    </row>
    <row r="9" spans="1:15" x14ac:dyDescent="0.35">
      <c r="A9" s="38"/>
      <c r="B9" s="39"/>
      <c r="C9" s="40"/>
      <c r="D9" s="40">
        <f t="shared" si="0"/>
        <v>0</v>
      </c>
      <c r="E9" s="41">
        <f t="shared" si="1"/>
        <v>0</v>
      </c>
      <c r="F9" s="42">
        <f t="shared" si="2"/>
        <v>0</v>
      </c>
      <c r="G9" s="43"/>
      <c r="H9" s="44"/>
      <c r="I9" s="45"/>
      <c r="J9" s="46"/>
      <c r="K9" s="45"/>
      <c r="L9" s="47"/>
    </row>
    <row r="10" spans="1:15" x14ac:dyDescent="0.35">
      <c r="A10" s="38"/>
      <c r="B10" s="39"/>
      <c r="C10" s="40"/>
      <c r="D10" s="40">
        <f t="shared" si="0"/>
        <v>0</v>
      </c>
      <c r="E10" s="41">
        <f t="shared" si="1"/>
        <v>0</v>
      </c>
      <c r="F10" s="42">
        <f t="shared" si="2"/>
        <v>0</v>
      </c>
      <c r="G10" s="43"/>
      <c r="H10" s="44"/>
      <c r="I10" s="45"/>
      <c r="J10" s="46"/>
      <c r="K10" s="45"/>
      <c r="L10" s="47"/>
    </row>
    <row r="11" spans="1:15" x14ac:dyDescent="0.35">
      <c r="A11" s="38"/>
      <c r="B11" s="39"/>
      <c r="C11" s="40"/>
      <c r="D11" s="40">
        <f t="shared" si="0"/>
        <v>0</v>
      </c>
      <c r="E11" s="41">
        <f t="shared" si="1"/>
        <v>0</v>
      </c>
      <c r="F11" s="42">
        <f t="shared" si="2"/>
        <v>0</v>
      </c>
      <c r="G11" s="43"/>
      <c r="H11" s="44"/>
      <c r="I11" s="45"/>
      <c r="J11" s="46"/>
      <c r="K11" s="45"/>
      <c r="L11" s="47"/>
    </row>
    <row r="12" spans="1:15" x14ac:dyDescent="0.35">
      <c r="A12" s="38"/>
      <c r="B12" s="39"/>
      <c r="C12" s="40"/>
      <c r="D12" s="40">
        <f t="shared" si="0"/>
        <v>0</v>
      </c>
      <c r="E12" s="41">
        <f t="shared" si="1"/>
        <v>0</v>
      </c>
      <c r="F12" s="42">
        <f t="shared" si="2"/>
        <v>0</v>
      </c>
      <c r="G12" s="43"/>
      <c r="H12" s="44"/>
      <c r="I12" s="45"/>
      <c r="J12" s="46"/>
      <c r="K12" s="45"/>
      <c r="L12" s="47"/>
    </row>
    <row r="13" spans="1:15" x14ac:dyDescent="0.35">
      <c r="A13" s="38"/>
      <c r="B13" s="39"/>
      <c r="C13" s="40"/>
      <c r="D13" s="40">
        <f t="shared" si="0"/>
        <v>0</v>
      </c>
      <c r="E13" s="41">
        <f t="shared" si="1"/>
        <v>0</v>
      </c>
      <c r="F13" s="42">
        <f t="shared" si="2"/>
        <v>0</v>
      </c>
      <c r="G13" s="43"/>
      <c r="H13" s="44"/>
      <c r="I13" s="45"/>
      <c r="J13" s="46"/>
      <c r="K13" s="45"/>
      <c r="L13" s="47"/>
    </row>
    <row r="14" spans="1:15" x14ac:dyDescent="0.35">
      <c r="A14" s="38"/>
      <c r="B14" s="39"/>
      <c r="C14" s="40"/>
      <c r="D14" s="40">
        <f t="shared" si="0"/>
        <v>0</v>
      </c>
      <c r="E14" s="41">
        <f t="shared" si="1"/>
        <v>0</v>
      </c>
      <c r="F14" s="42">
        <f t="shared" si="2"/>
        <v>0</v>
      </c>
      <c r="G14" s="43"/>
      <c r="H14" s="44"/>
      <c r="I14" s="45"/>
      <c r="J14" s="46"/>
      <c r="K14" s="45"/>
      <c r="L14" s="48"/>
    </row>
    <row r="15" spans="1:15" x14ac:dyDescent="0.35">
      <c r="A15" s="38"/>
      <c r="B15" s="39"/>
      <c r="C15" s="40"/>
      <c r="D15" s="40">
        <f t="shared" si="0"/>
        <v>0</v>
      </c>
      <c r="E15" s="41">
        <f t="shared" si="1"/>
        <v>0</v>
      </c>
      <c r="F15" s="42">
        <f t="shared" si="2"/>
        <v>0</v>
      </c>
      <c r="G15" s="49"/>
      <c r="H15" s="44"/>
      <c r="I15" s="45"/>
      <c r="J15" s="46"/>
      <c r="K15" s="45"/>
      <c r="L15" s="47"/>
    </row>
    <row r="16" spans="1:15" x14ac:dyDescent="0.35">
      <c r="A16" s="38"/>
      <c r="B16" s="39"/>
      <c r="C16" s="40"/>
      <c r="D16" s="40">
        <f t="shared" si="0"/>
        <v>0</v>
      </c>
      <c r="E16" s="41">
        <f t="shared" si="1"/>
        <v>0</v>
      </c>
      <c r="F16" s="42">
        <f t="shared" si="2"/>
        <v>0</v>
      </c>
      <c r="G16" s="43"/>
      <c r="H16" s="44"/>
      <c r="I16" s="45"/>
      <c r="J16" s="46"/>
      <c r="K16" s="45"/>
      <c r="L16" s="47"/>
    </row>
    <row r="17" spans="1:12" x14ac:dyDescent="0.35">
      <c r="A17" s="38"/>
      <c r="B17" s="39"/>
      <c r="C17" s="40"/>
      <c r="D17" s="40">
        <f t="shared" si="0"/>
        <v>0</v>
      </c>
      <c r="E17" s="41">
        <f t="shared" si="1"/>
        <v>0</v>
      </c>
      <c r="F17" s="42">
        <f t="shared" si="2"/>
        <v>0</v>
      </c>
      <c r="G17" s="43"/>
      <c r="H17" s="44"/>
      <c r="I17" s="45"/>
      <c r="J17" s="46"/>
      <c r="K17" s="45"/>
      <c r="L17" s="47"/>
    </row>
    <row r="18" spans="1:12" x14ac:dyDescent="0.35">
      <c r="A18" s="38"/>
      <c r="B18" s="39"/>
      <c r="C18" s="40"/>
      <c r="D18" s="40">
        <f t="shared" si="0"/>
        <v>0</v>
      </c>
      <c r="E18" s="41">
        <f t="shared" si="1"/>
        <v>0</v>
      </c>
      <c r="F18" s="42">
        <f t="shared" si="2"/>
        <v>0</v>
      </c>
      <c r="G18" s="43"/>
      <c r="H18" s="44"/>
      <c r="I18" s="45"/>
      <c r="J18" s="46"/>
      <c r="K18" s="45"/>
      <c r="L18" s="47"/>
    </row>
    <row r="19" spans="1:12" x14ac:dyDescent="0.35">
      <c r="A19" s="38"/>
      <c r="B19" s="39"/>
      <c r="C19" s="40"/>
      <c r="D19" s="40">
        <f t="shared" si="0"/>
        <v>0</v>
      </c>
      <c r="E19" s="41">
        <f t="shared" si="1"/>
        <v>0</v>
      </c>
      <c r="F19" s="42">
        <f t="shared" si="2"/>
        <v>0</v>
      </c>
      <c r="G19" s="43"/>
      <c r="H19" s="44"/>
      <c r="I19" s="45"/>
      <c r="J19" s="46"/>
      <c r="K19" s="45"/>
      <c r="L19" s="47"/>
    </row>
    <row r="20" spans="1:12" x14ac:dyDescent="0.35">
      <c r="A20" s="38"/>
      <c r="B20" s="39"/>
      <c r="C20" s="40"/>
      <c r="D20" s="40">
        <f t="shared" si="0"/>
        <v>0</v>
      </c>
      <c r="E20" s="41">
        <f t="shared" si="1"/>
        <v>0</v>
      </c>
      <c r="F20" s="42">
        <f t="shared" si="2"/>
        <v>0</v>
      </c>
      <c r="G20" s="43"/>
      <c r="H20" s="44"/>
      <c r="I20" s="45"/>
      <c r="J20" s="46"/>
      <c r="K20" s="45"/>
      <c r="L20" s="47"/>
    </row>
    <row r="21" spans="1:12" x14ac:dyDescent="0.35">
      <c r="A21" s="38"/>
      <c r="B21" s="39"/>
      <c r="C21" s="40"/>
      <c r="D21" s="40">
        <f t="shared" si="0"/>
        <v>0</v>
      </c>
      <c r="E21" s="41">
        <f t="shared" si="1"/>
        <v>0</v>
      </c>
      <c r="F21" s="42">
        <f t="shared" si="2"/>
        <v>0</v>
      </c>
      <c r="G21" s="43"/>
      <c r="H21" s="44"/>
      <c r="I21" s="45"/>
      <c r="J21" s="46"/>
      <c r="K21" s="45"/>
      <c r="L21" s="47"/>
    </row>
    <row r="22" spans="1:12" x14ac:dyDescent="0.35">
      <c r="A22" s="38"/>
      <c r="B22" s="39"/>
      <c r="C22" s="40"/>
      <c r="D22" s="40">
        <f t="shared" si="0"/>
        <v>0</v>
      </c>
      <c r="E22" s="41">
        <f t="shared" si="1"/>
        <v>0</v>
      </c>
      <c r="F22" s="42">
        <f t="shared" si="2"/>
        <v>0</v>
      </c>
      <c r="G22" s="43"/>
      <c r="H22" s="44"/>
      <c r="I22" s="45"/>
      <c r="J22" s="46"/>
      <c r="K22" s="45"/>
      <c r="L22" s="47"/>
    </row>
    <row r="23" spans="1:12" x14ac:dyDescent="0.35">
      <c r="A23" s="38"/>
      <c r="B23" s="39"/>
      <c r="C23" s="40"/>
      <c r="D23" s="40">
        <f t="shared" si="0"/>
        <v>0</v>
      </c>
      <c r="E23" s="41">
        <f t="shared" si="1"/>
        <v>0</v>
      </c>
      <c r="F23" s="42">
        <f t="shared" si="2"/>
        <v>0</v>
      </c>
      <c r="G23" s="43"/>
      <c r="H23" s="44"/>
      <c r="I23" s="45"/>
      <c r="J23" s="45"/>
      <c r="K23" s="45"/>
      <c r="L23" s="48"/>
    </row>
    <row r="24" spans="1:12" x14ac:dyDescent="0.35">
      <c r="A24" s="38"/>
      <c r="B24" s="39"/>
      <c r="C24" s="40"/>
      <c r="D24" s="40">
        <f t="shared" si="0"/>
        <v>0</v>
      </c>
      <c r="E24" s="41">
        <f t="shared" si="1"/>
        <v>0</v>
      </c>
      <c r="F24" s="42">
        <f t="shared" si="2"/>
        <v>0</v>
      </c>
      <c r="G24" s="43"/>
      <c r="H24" s="44"/>
      <c r="I24" s="45"/>
      <c r="J24" s="46"/>
      <c r="K24" s="45"/>
      <c r="L24" s="47"/>
    </row>
    <row r="25" spans="1:12" x14ac:dyDescent="0.35">
      <c r="A25" s="38"/>
      <c r="B25" s="39"/>
      <c r="C25" s="40"/>
      <c r="D25" s="40">
        <f t="shared" si="0"/>
        <v>0</v>
      </c>
      <c r="E25" s="41">
        <f t="shared" si="1"/>
        <v>0</v>
      </c>
      <c r="F25" s="42">
        <f t="shared" si="2"/>
        <v>0</v>
      </c>
      <c r="G25" s="43"/>
      <c r="H25" s="44"/>
      <c r="I25" s="45"/>
      <c r="J25" s="46"/>
      <c r="K25" s="45"/>
      <c r="L25" s="47"/>
    </row>
    <row r="26" spans="1:12" x14ac:dyDescent="0.35">
      <c r="A26" s="38"/>
      <c r="B26" s="39"/>
      <c r="C26" s="40"/>
      <c r="D26" s="40">
        <f t="shared" si="0"/>
        <v>0</v>
      </c>
      <c r="E26" s="41">
        <f t="shared" si="1"/>
        <v>0</v>
      </c>
      <c r="F26" s="42">
        <f t="shared" si="2"/>
        <v>0</v>
      </c>
      <c r="G26" s="43"/>
      <c r="H26" s="44"/>
      <c r="I26" s="45"/>
      <c r="J26" s="46"/>
      <c r="K26" s="45"/>
      <c r="L26" s="47"/>
    </row>
    <row r="27" spans="1:12" x14ac:dyDescent="0.35">
      <c r="A27" s="38"/>
      <c r="B27" s="39"/>
      <c r="C27" s="40"/>
      <c r="D27" s="40">
        <f t="shared" si="0"/>
        <v>0</v>
      </c>
      <c r="E27" s="41">
        <f t="shared" si="1"/>
        <v>0</v>
      </c>
      <c r="F27" s="42">
        <f t="shared" si="2"/>
        <v>0</v>
      </c>
      <c r="G27" s="43"/>
      <c r="H27" s="44"/>
      <c r="I27" s="45"/>
      <c r="J27" s="46"/>
      <c r="K27" s="45"/>
      <c r="L27" s="47"/>
    </row>
    <row r="28" spans="1:12" x14ac:dyDescent="0.35">
      <c r="A28" s="38"/>
      <c r="B28" s="39"/>
      <c r="C28" s="40"/>
      <c r="D28" s="40">
        <f t="shared" si="0"/>
        <v>0</v>
      </c>
      <c r="E28" s="41">
        <f t="shared" si="1"/>
        <v>0</v>
      </c>
      <c r="F28" s="42">
        <f t="shared" si="2"/>
        <v>0</v>
      </c>
      <c r="G28" s="43"/>
      <c r="H28" s="44"/>
      <c r="I28" s="45"/>
      <c r="J28" s="45"/>
      <c r="K28" s="45"/>
      <c r="L28" s="47"/>
    </row>
    <row r="29" spans="1:12" x14ac:dyDescent="0.35">
      <c r="A29" s="38"/>
      <c r="B29" s="39"/>
      <c r="C29" s="40"/>
      <c r="D29" s="40">
        <f t="shared" si="0"/>
        <v>0</v>
      </c>
      <c r="E29" s="41">
        <f t="shared" si="1"/>
        <v>0</v>
      </c>
      <c r="F29" s="42">
        <f t="shared" si="2"/>
        <v>0</v>
      </c>
      <c r="G29" s="43"/>
      <c r="H29" s="44"/>
      <c r="I29" s="45"/>
      <c r="J29" s="46"/>
      <c r="K29" s="45"/>
      <c r="L29" s="47"/>
    </row>
    <row r="30" spans="1:12" x14ac:dyDescent="0.35">
      <c r="A30" s="38"/>
      <c r="B30" s="39"/>
      <c r="C30" s="40"/>
      <c r="D30" s="40">
        <f t="shared" si="0"/>
        <v>0</v>
      </c>
      <c r="E30" s="41">
        <f t="shared" si="1"/>
        <v>0</v>
      </c>
      <c r="F30" s="42">
        <f t="shared" si="2"/>
        <v>0</v>
      </c>
      <c r="G30" s="43"/>
      <c r="H30" s="44"/>
      <c r="I30" s="45"/>
      <c r="J30" s="46"/>
      <c r="K30" s="45"/>
      <c r="L30" s="47"/>
    </row>
    <row r="31" spans="1:12" x14ac:dyDescent="0.35">
      <c r="A31" s="38"/>
      <c r="B31" s="39"/>
      <c r="C31" s="40"/>
      <c r="D31" s="40">
        <f t="shared" si="0"/>
        <v>0</v>
      </c>
      <c r="E31" s="41">
        <f t="shared" si="1"/>
        <v>0</v>
      </c>
      <c r="F31" s="42">
        <f t="shared" si="2"/>
        <v>0</v>
      </c>
      <c r="G31" s="43"/>
      <c r="H31" s="44"/>
      <c r="I31" s="45"/>
      <c r="J31" s="46"/>
      <c r="K31" s="45"/>
      <c r="L31" s="47"/>
    </row>
    <row r="32" spans="1:12" x14ac:dyDescent="0.35">
      <c r="A32" s="38"/>
      <c r="B32" s="39"/>
      <c r="C32" s="40"/>
      <c r="D32" s="40">
        <f t="shared" si="0"/>
        <v>0</v>
      </c>
      <c r="E32" s="41">
        <f t="shared" si="1"/>
        <v>0</v>
      </c>
      <c r="F32" s="42">
        <f t="shared" si="2"/>
        <v>0</v>
      </c>
      <c r="G32" s="43"/>
      <c r="H32" s="44"/>
      <c r="I32" s="45"/>
      <c r="J32" s="46"/>
      <c r="K32" s="45"/>
      <c r="L32" s="47"/>
    </row>
    <row r="33" spans="1:12" x14ac:dyDescent="0.35">
      <c r="A33" s="38"/>
      <c r="B33" s="39"/>
      <c r="C33" s="40"/>
      <c r="D33" s="40">
        <f t="shared" si="0"/>
        <v>0</v>
      </c>
      <c r="E33" s="41">
        <f t="shared" si="1"/>
        <v>0</v>
      </c>
      <c r="F33" s="42">
        <f t="shared" si="2"/>
        <v>0</v>
      </c>
      <c r="G33" s="43"/>
      <c r="H33" s="44"/>
      <c r="I33" s="45"/>
      <c r="J33" s="46"/>
      <c r="K33" s="45"/>
      <c r="L33" s="47"/>
    </row>
    <row r="34" spans="1:12" x14ac:dyDescent="0.35">
      <c r="A34" s="38"/>
      <c r="B34" s="39"/>
      <c r="C34" s="40"/>
      <c r="D34" s="40">
        <f t="shared" si="0"/>
        <v>0</v>
      </c>
      <c r="E34" s="41">
        <f t="shared" si="1"/>
        <v>0</v>
      </c>
      <c r="F34" s="42">
        <f t="shared" si="2"/>
        <v>0</v>
      </c>
      <c r="G34" s="43"/>
      <c r="H34" s="44"/>
      <c r="I34" s="45"/>
      <c r="J34" s="46"/>
      <c r="K34" s="45"/>
      <c r="L34" s="47"/>
    </row>
    <row r="35" spans="1:12" x14ac:dyDescent="0.35">
      <c r="A35" s="38"/>
      <c r="B35" s="39"/>
      <c r="C35" s="40"/>
      <c r="D35" s="40">
        <f t="shared" si="0"/>
        <v>0</v>
      </c>
      <c r="E35" s="41">
        <f t="shared" si="1"/>
        <v>0</v>
      </c>
      <c r="F35" s="42">
        <f t="shared" si="2"/>
        <v>0</v>
      </c>
      <c r="G35" s="43"/>
      <c r="H35" s="44"/>
      <c r="I35" s="45"/>
      <c r="J35" s="46"/>
      <c r="K35" s="45"/>
      <c r="L35" s="48"/>
    </row>
    <row r="36" spans="1:12" x14ac:dyDescent="0.35">
      <c r="A36" s="38"/>
      <c r="B36" s="39"/>
      <c r="C36" s="40"/>
      <c r="D36" s="40">
        <f t="shared" ref="D36:D65" si="3">SUM(G36,I36,K36)</f>
        <v>0</v>
      </c>
      <c r="E36" s="41">
        <f t="shared" ref="E36:E65" si="4">SUM(H36,J36,L36)</f>
        <v>0</v>
      </c>
      <c r="F36" s="42">
        <f t="shared" ref="F36:F65" si="5">COUNT(G36, I36, K36)</f>
        <v>0</v>
      </c>
      <c r="G36" s="43"/>
      <c r="H36" s="44"/>
      <c r="I36" s="45"/>
      <c r="J36" s="46"/>
      <c r="K36" s="45"/>
      <c r="L36" s="47"/>
    </row>
    <row r="37" spans="1:12" x14ac:dyDescent="0.35">
      <c r="A37" s="38"/>
      <c r="B37" s="39"/>
      <c r="C37" s="40"/>
      <c r="D37" s="40">
        <f t="shared" si="3"/>
        <v>0</v>
      </c>
      <c r="E37" s="41">
        <f t="shared" si="4"/>
        <v>0</v>
      </c>
      <c r="F37" s="42">
        <f t="shared" si="5"/>
        <v>0</v>
      </c>
      <c r="G37" s="43"/>
      <c r="H37" s="44"/>
      <c r="I37" s="45"/>
      <c r="J37" s="45"/>
      <c r="K37" s="45"/>
      <c r="L37" s="48"/>
    </row>
    <row r="38" spans="1:12" x14ac:dyDescent="0.35">
      <c r="A38" s="38"/>
      <c r="B38" s="39"/>
      <c r="C38" s="40"/>
      <c r="D38" s="40">
        <f t="shared" si="3"/>
        <v>0</v>
      </c>
      <c r="E38" s="41">
        <f t="shared" si="4"/>
        <v>0</v>
      </c>
      <c r="F38" s="42">
        <f t="shared" si="5"/>
        <v>0</v>
      </c>
      <c r="G38" s="43"/>
      <c r="H38" s="44"/>
      <c r="I38" s="45"/>
      <c r="J38" s="46"/>
      <c r="K38" s="45"/>
      <c r="L38" s="48"/>
    </row>
    <row r="39" spans="1:12" x14ac:dyDescent="0.35">
      <c r="A39" s="38"/>
      <c r="B39" s="39"/>
      <c r="C39" s="40"/>
      <c r="D39" s="40">
        <f t="shared" si="3"/>
        <v>0</v>
      </c>
      <c r="E39" s="41">
        <f t="shared" si="4"/>
        <v>0</v>
      </c>
      <c r="F39" s="42">
        <f t="shared" si="5"/>
        <v>0</v>
      </c>
      <c r="G39" s="43"/>
      <c r="H39" s="44"/>
      <c r="I39" s="45"/>
      <c r="J39" s="46"/>
      <c r="K39" s="45"/>
      <c r="L39" s="47"/>
    </row>
    <row r="40" spans="1:12" x14ac:dyDescent="0.35">
      <c r="A40" s="38"/>
      <c r="B40" s="39"/>
      <c r="C40" s="40"/>
      <c r="D40" s="40">
        <f t="shared" si="3"/>
        <v>0</v>
      </c>
      <c r="E40" s="41">
        <f t="shared" si="4"/>
        <v>0</v>
      </c>
      <c r="F40" s="42">
        <f t="shared" si="5"/>
        <v>0</v>
      </c>
      <c r="G40" s="43"/>
      <c r="H40" s="44"/>
      <c r="I40" s="45"/>
      <c r="J40" s="46"/>
      <c r="K40" s="45"/>
      <c r="L40" s="47"/>
    </row>
    <row r="41" spans="1:12" x14ac:dyDescent="0.35">
      <c r="A41" s="38"/>
      <c r="B41" s="39"/>
      <c r="C41" s="40"/>
      <c r="D41" s="40">
        <f t="shared" si="3"/>
        <v>0</v>
      </c>
      <c r="E41" s="41">
        <f t="shared" si="4"/>
        <v>0</v>
      </c>
      <c r="F41" s="42">
        <f t="shared" si="5"/>
        <v>0</v>
      </c>
      <c r="G41" s="43"/>
      <c r="H41" s="44"/>
      <c r="I41" s="45"/>
      <c r="J41" s="46"/>
      <c r="K41" s="45"/>
      <c r="L41" s="47"/>
    </row>
    <row r="42" spans="1:12" x14ac:dyDescent="0.35">
      <c r="A42" s="38"/>
      <c r="B42" s="39"/>
      <c r="C42" s="40"/>
      <c r="D42" s="40">
        <f t="shared" si="3"/>
        <v>0</v>
      </c>
      <c r="E42" s="41">
        <f t="shared" si="4"/>
        <v>0</v>
      </c>
      <c r="F42" s="42">
        <f t="shared" si="5"/>
        <v>0</v>
      </c>
      <c r="G42" s="43"/>
      <c r="H42" s="44"/>
      <c r="I42" s="45"/>
      <c r="J42" s="46"/>
      <c r="K42" s="45"/>
      <c r="L42" s="47"/>
    </row>
    <row r="43" spans="1:12" x14ac:dyDescent="0.35">
      <c r="A43" s="38"/>
      <c r="B43" s="39"/>
      <c r="C43" s="40"/>
      <c r="D43" s="40">
        <f t="shared" si="3"/>
        <v>0</v>
      </c>
      <c r="E43" s="41">
        <f t="shared" si="4"/>
        <v>0</v>
      </c>
      <c r="F43" s="42">
        <f t="shared" si="5"/>
        <v>0</v>
      </c>
      <c r="G43" s="43"/>
      <c r="H43" s="44"/>
      <c r="I43" s="45"/>
      <c r="J43" s="46"/>
      <c r="K43" s="45"/>
      <c r="L43" s="47"/>
    </row>
    <row r="44" spans="1:12" x14ac:dyDescent="0.35">
      <c r="A44" s="38"/>
      <c r="B44" s="39"/>
      <c r="C44" s="40"/>
      <c r="D44" s="40">
        <f t="shared" si="3"/>
        <v>0</v>
      </c>
      <c r="E44" s="41">
        <f t="shared" si="4"/>
        <v>0</v>
      </c>
      <c r="F44" s="42">
        <f t="shared" si="5"/>
        <v>0</v>
      </c>
      <c r="G44" s="43"/>
      <c r="H44" s="44"/>
      <c r="I44" s="45"/>
      <c r="J44" s="46"/>
      <c r="K44" s="45"/>
      <c r="L44" s="47"/>
    </row>
    <row r="45" spans="1:12" x14ac:dyDescent="0.35">
      <c r="A45" s="38"/>
      <c r="B45" s="39"/>
      <c r="C45" s="40"/>
      <c r="D45" s="40">
        <f t="shared" si="3"/>
        <v>0</v>
      </c>
      <c r="E45" s="41">
        <f t="shared" si="4"/>
        <v>0</v>
      </c>
      <c r="F45" s="42">
        <f t="shared" si="5"/>
        <v>0</v>
      </c>
      <c r="G45" s="43"/>
      <c r="H45" s="44"/>
      <c r="I45" s="45"/>
      <c r="J45" s="46"/>
      <c r="K45" s="45"/>
      <c r="L45" s="47"/>
    </row>
    <row r="46" spans="1:12" x14ac:dyDescent="0.35">
      <c r="A46" s="38"/>
      <c r="B46" s="39"/>
      <c r="C46" s="40"/>
      <c r="D46" s="40">
        <f t="shared" si="3"/>
        <v>0</v>
      </c>
      <c r="E46" s="41">
        <f t="shared" si="4"/>
        <v>0</v>
      </c>
      <c r="F46" s="42">
        <f t="shared" si="5"/>
        <v>0</v>
      </c>
      <c r="G46" s="43"/>
      <c r="H46" s="44"/>
      <c r="I46" s="45"/>
      <c r="J46" s="46"/>
      <c r="K46" s="45"/>
      <c r="L46" s="48"/>
    </row>
    <row r="47" spans="1:12" x14ac:dyDescent="0.35">
      <c r="A47" s="38"/>
      <c r="B47" s="39"/>
      <c r="C47" s="40"/>
      <c r="D47" s="40">
        <f t="shared" si="3"/>
        <v>0</v>
      </c>
      <c r="E47" s="41">
        <f t="shared" si="4"/>
        <v>0</v>
      </c>
      <c r="F47" s="42">
        <f t="shared" si="5"/>
        <v>0</v>
      </c>
      <c r="G47" s="43"/>
      <c r="H47" s="44"/>
      <c r="I47" s="45"/>
      <c r="J47" s="46"/>
      <c r="K47" s="45"/>
      <c r="L47" s="47"/>
    </row>
    <row r="48" spans="1:12" x14ac:dyDescent="0.35">
      <c r="A48" s="38"/>
      <c r="B48" s="39"/>
      <c r="C48" s="40"/>
      <c r="D48" s="40">
        <f t="shared" si="3"/>
        <v>0</v>
      </c>
      <c r="E48" s="41">
        <f t="shared" si="4"/>
        <v>0</v>
      </c>
      <c r="F48" s="42">
        <f t="shared" si="5"/>
        <v>0</v>
      </c>
      <c r="G48" s="43"/>
      <c r="H48" s="44"/>
      <c r="I48" s="45"/>
      <c r="J48" s="46"/>
      <c r="K48" s="45"/>
      <c r="L48" s="47"/>
    </row>
    <row r="49" spans="1:12" x14ac:dyDescent="0.35">
      <c r="A49" s="38"/>
      <c r="B49" s="39"/>
      <c r="C49" s="40"/>
      <c r="D49" s="40">
        <f t="shared" si="3"/>
        <v>0</v>
      </c>
      <c r="E49" s="41">
        <f t="shared" si="4"/>
        <v>0</v>
      </c>
      <c r="F49" s="42">
        <f t="shared" si="5"/>
        <v>0</v>
      </c>
      <c r="G49" s="43"/>
      <c r="H49" s="44"/>
      <c r="I49" s="45"/>
      <c r="J49" s="46"/>
      <c r="K49" s="45"/>
      <c r="L49" s="47"/>
    </row>
    <row r="50" spans="1:12" x14ac:dyDescent="0.35">
      <c r="A50" s="38"/>
      <c r="B50" s="39"/>
      <c r="C50" s="40"/>
      <c r="D50" s="40">
        <f t="shared" si="3"/>
        <v>0</v>
      </c>
      <c r="E50" s="41">
        <f t="shared" si="4"/>
        <v>0</v>
      </c>
      <c r="F50" s="42">
        <f t="shared" si="5"/>
        <v>0</v>
      </c>
      <c r="G50" s="43"/>
      <c r="H50" s="44"/>
      <c r="I50" s="45"/>
      <c r="J50" s="46"/>
      <c r="K50" s="45"/>
      <c r="L50" s="47"/>
    </row>
    <row r="51" spans="1:12" x14ac:dyDescent="0.35">
      <c r="A51" s="38"/>
      <c r="B51" s="39"/>
      <c r="C51" s="40"/>
      <c r="D51" s="40">
        <f t="shared" si="3"/>
        <v>0</v>
      </c>
      <c r="E51" s="41">
        <f t="shared" si="4"/>
        <v>0</v>
      </c>
      <c r="F51" s="42">
        <f t="shared" si="5"/>
        <v>0</v>
      </c>
      <c r="G51" s="49"/>
      <c r="H51" s="44"/>
      <c r="I51" s="45"/>
      <c r="J51" s="46"/>
      <c r="K51" s="45"/>
      <c r="L51" s="47"/>
    </row>
    <row r="52" spans="1:12" x14ac:dyDescent="0.35">
      <c r="A52" s="38"/>
      <c r="B52" s="39"/>
      <c r="C52" s="40"/>
      <c r="D52" s="40">
        <f t="shared" si="3"/>
        <v>0</v>
      </c>
      <c r="E52" s="41">
        <f t="shared" si="4"/>
        <v>0</v>
      </c>
      <c r="F52" s="42">
        <f t="shared" si="5"/>
        <v>0</v>
      </c>
      <c r="G52" s="43"/>
      <c r="H52" s="44"/>
      <c r="I52" s="45"/>
      <c r="J52" s="46"/>
      <c r="K52" s="45"/>
      <c r="L52" s="48"/>
    </row>
    <row r="53" spans="1:12" x14ac:dyDescent="0.35">
      <c r="A53" s="38"/>
      <c r="B53" s="39"/>
      <c r="C53" s="40"/>
      <c r="D53" s="40">
        <f t="shared" si="3"/>
        <v>0</v>
      </c>
      <c r="E53" s="41">
        <f t="shared" si="4"/>
        <v>0</v>
      </c>
      <c r="F53" s="42">
        <f t="shared" si="5"/>
        <v>0</v>
      </c>
      <c r="G53" s="43"/>
      <c r="H53" s="44"/>
      <c r="I53" s="45"/>
      <c r="J53" s="46"/>
      <c r="K53" s="45"/>
      <c r="L53" s="47"/>
    </row>
    <row r="54" spans="1:12" x14ac:dyDescent="0.35">
      <c r="A54" s="38"/>
      <c r="B54" s="39"/>
      <c r="C54" s="40"/>
      <c r="D54" s="40">
        <f t="shared" si="3"/>
        <v>0</v>
      </c>
      <c r="E54" s="41">
        <f t="shared" si="4"/>
        <v>0</v>
      </c>
      <c r="F54" s="42">
        <f t="shared" si="5"/>
        <v>0</v>
      </c>
      <c r="G54" s="43"/>
      <c r="H54" s="44"/>
      <c r="I54" s="45"/>
      <c r="J54" s="46"/>
      <c r="K54" s="45"/>
      <c r="L54" s="47"/>
    </row>
    <row r="55" spans="1:12" x14ac:dyDescent="0.35">
      <c r="A55" s="38"/>
      <c r="B55" s="39"/>
      <c r="C55" s="40"/>
      <c r="D55" s="40">
        <f t="shared" si="3"/>
        <v>0</v>
      </c>
      <c r="E55" s="41">
        <f t="shared" si="4"/>
        <v>0</v>
      </c>
      <c r="F55" s="42">
        <f t="shared" si="5"/>
        <v>0</v>
      </c>
      <c r="G55" s="43"/>
      <c r="H55" s="44"/>
      <c r="I55" s="45"/>
      <c r="J55" s="46"/>
      <c r="K55" s="45"/>
      <c r="L55" s="47"/>
    </row>
    <row r="56" spans="1:12" x14ac:dyDescent="0.35">
      <c r="A56" s="38"/>
      <c r="B56" s="39"/>
      <c r="C56" s="40"/>
      <c r="D56" s="40">
        <f t="shared" si="3"/>
        <v>0</v>
      </c>
      <c r="E56" s="41">
        <f t="shared" si="4"/>
        <v>0</v>
      </c>
      <c r="F56" s="42">
        <f t="shared" si="5"/>
        <v>0</v>
      </c>
      <c r="G56" s="43"/>
      <c r="H56" s="44"/>
      <c r="I56" s="45"/>
      <c r="J56" s="46"/>
      <c r="K56" s="45"/>
      <c r="L56" s="47"/>
    </row>
    <row r="57" spans="1:12" x14ac:dyDescent="0.35">
      <c r="A57" s="38"/>
      <c r="B57" s="39"/>
      <c r="C57" s="40"/>
      <c r="D57" s="40">
        <f t="shared" si="3"/>
        <v>0</v>
      </c>
      <c r="E57" s="41">
        <f t="shared" si="4"/>
        <v>0</v>
      </c>
      <c r="F57" s="42">
        <f t="shared" si="5"/>
        <v>0</v>
      </c>
      <c r="G57" s="43"/>
      <c r="H57" s="44"/>
      <c r="I57" s="45"/>
      <c r="J57" s="46"/>
      <c r="K57" s="45"/>
      <c r="L57" s="47"/>
    </row>
    <row r="58" spans="1:12" x14ac:dyDescent="0.35">
      <c r="A58" s="38"/>
      <c r="B58" s="39"/>
      <c r="C58" s="40"/>
      <c r="D58" s="40">
        <f t="shared" si="3"/>
        <v>0</v>
      </c>
      <c r="E58" s="41">
        <f t="shared" si="4"/>
        <v>0</v>
      </c>
      <c r="F58" s="42">
        <f t="shared" si="5"/>
        <v>0</v>
      </c>
      <c r="G58" s="43"/>
      <c r="H58" s="44"/>
      <c r="I58" s="45"/>
      <c r="J58" s="46"/>
      <c r="K58" s="45"/>
      <c r="L58" s="48"/>
    </row>
    <row r="59" spans="1:12" x14ac:dyDescent="0.35">
      <c r="A59" s="38"/>
      <c r="B59" s="39"/>
      <c r="C59" s="40"/>
      <c r="D59" s="40">
        <f t="shared" si="3"/>
        <v>0</v>
      </c>
      <c r="E59" s="41">
        <f t="shared" si="4"/>
        <v>0</v>
      </c>
      <c r="F59" s="42">
        <f t="shared" si="5"/>
        <v>0</v>
      </c>
      <c r="G59" s="43"/>
      <c r="H59" s="44"/>
      <c r="I59" s="45"/>
      <c r="J59" s="46"/>
      <c r="K59" s="45"/>
      <c r="L59" s="47"/>
    </row>
    <row r="60" spans="1:12" x14ac:dyDescent="0.35">
      <c r="A60" s="38"/>
      <c r="B60" s="39"/>
      <c r="C60" s="40"/>
      <c r="D60" s="40">
        <f t="shared" si="3"/>
        <v>0</v>
      </c>
      <c r="E60" s="41">
        <f t="shared" si="4"/>
        <v>0</v>
      </c>
      <c r="F60" s="42">
        <f t="shared" si="5"/>
        <v>0</v>
      </c>
      <c r="G60" s="43"/>
      <c r="H60" s="44"/>
      <c r="I60" s="45"/>
      <c r="J60" s="46"/>
      <c r="K60" s="45"/>
      <c r="L60" s="47"/>
    </row>
    <row r="61" spans="1:12" x14ac:dyDescent="0.35">
      <c r="A61" s="38"/>
      <c r="B61" s="39"/>
      <c r="C61" s="40"/>
      <c r="D61" s="40">
        <f t="shared" si="3"/>
        <v>0</v>
      </c>
      <c r="E61" s="41">
        <f t="shared" si="4"/>
        <v>0</v>
      </c>
      <c r="F61" s="42">
        <f t="shared" si="5"/>
        <v>0</v>
      </c>
      <c r="G61" s="43"/>
      <c r="H61" s="44"/>
      <c r="I61" s="45"/>
      <c r="J61" s="46"/>
      <c r="K61" s="45"/>
      <c r="L61" s="47"/>
    </row>
    <row r="62" spans="1:12" x14ac:dyDescent="0.35">
      <c r="A62" s="38"/>
      <c r="B62" s="39"/>
      <c r="C62" s="40"/>
      <c r="D62" s="40">
        <f t="shared" si="3"/>
        <v>0</v>
      </c>
      <c r="E62" s="41">
        <f t="shared" si="4"/>
        <v>0</v>
      </c>
      <c r="F62" s="42">
        <f t="shared" si="5"/>
        <v>0</v>
      </c>
      <c r="G62" s="49"/>
      <c r="H62" s="44"/>
      <c r="I62" s="45"/>
      <c r="J62" s="46"/>
      <c r="K62" s="45"/>
      <c r="L62" s="47"/>
    </row>
    <row r="63" spans="1:12" x14ac:dyDescent="0.35">
      <c r="A63" s="38"/>
      <c r="B63" s="39"/>
      <c r="C63" s="40"/>
      <c r="D63" s="40">
        <f t="shared" si="3"/>
        <v>0</v>
      </c>
      <c r="E63" s="41">
        <f t="shared" si="4"/>
        <v>0</v>
      </c>
      <c r="F63" s="42">
        <f t="shared" si="5"/>
        <v>0</v>
      </c>
      <c r="G63" s="43"/>
      <c r="H63" s="44"/>
      <c r="I63" s="45"/>
      <c r="J63" s="46"/>
      <c r="K63" s="45"/>
      <c r="L63" s="47"/>
    </row>
    <row r="64" spans="1:12" x14ac:dyDescent="0.35">
      <c r="A64" s="50"/>
      <c r="B64" s="51"/>
      <c r="C64" s="52"/>
      <c r="D64" s="40">
        <f t="shared" si="3"/>
        <v>0</v>
      </c>
      <c r="E64" s="41">
        <f t="shared" si="4"/>
        <v>0</v>
      </c>
      <c r="F64" s="42">
        <f t="shared" si="5"/>
        <v>0</v>
      </c>
      <c r="G64" s="53"/>
      <c r="H64" s="54"/>
      <c r="I64" s="55"/>
      <c r="J64" s="56"/>
      <c r="K64" s="55"/>
      <c r="L64" s="57"/>
    </row>
    <row r="65" spans="1:12" ht="15" thickBot="1" x14ac:dyDescent="0.4">
      <c r="A65" s="58"/>
      <c r="B65" s="59"/>
      <c r="C65" s="60"/>
      <c r="D65" s="60">
        <f t="shared" si="3"/>
        <v>0</v>
      </c>
      <c r="E65" s="61">
        <f t="shared" si="4"/>
        <v>0</v>
      </c>
      <c r="F65" s="62">
        <f t="shared" si="5"/>
        <v>0</v>
      </c>
      <c r="G65" s="63"/>
      <c r="H65" s="64"/>
      <c r="I65" s="65"/>
      <c r="J65" s="66"/>
      <c r="K65" s="65"/>
      <c r="L65" s="67"/>
    </row>
  </sheetData>
  <autoFilter ref="A3:L65" xr:uid="{5A679933-B72E-422A-8E6C-7978AEEC46C1}">
    <sortState xmlns:xlrd2="http://schemas.microsoft.com/office/spreadsheetml/2017/richdata2" ref="A4:L65">
      <sortCondition ref="B3:B65"/>
    </sortState>
  </autoFilter>
  <mergeCells count="7">
    <mergeCell ref="A1:F2"/>
    <mergeCell ref="G2:H2"/>
    <mergeCell ref="I2:J2"/>
    <mergeCell ref="K2:L2"/>
    <mergeCell ref="I1:J1"/>
    <mergeCell ref="K1:L1"/>
    <mergeCell ref="G1:H1"/>
  </mergeCells>
  <phoneticPr fontId="2" type="noConversion"/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5AF8-F059-4181-BDCA-9F173D227965}">
  <dimension ref="A1:G16"/>
  <sheetViews>
    <sheetView zoomScale="170" zoomScaleNormal="170" workbookViewId="0">
      <selection activeCell="E4" sqref="E4"/>
    </sheetView>
    <sheetView tabSelected="1" workbookViewId="1">
      <selection activeCell="E11" sqref="E11"/>
    </sheetView>
  </sheetViews>
  <sheetFormatPr defaultRowHeight="14.5" x14ac:dyDescent="0.35"/>
  <cols>
    <col min="1" max="1" width="12.08984375" customWidth="1"/>
    <col min="2" max="2" width="13.1796875" customWidth="1"/>
    <col min="3" max="3" width="14.453125" customWidth="1"/>
    <col min="4" max="4" width="11.54296875" customWidth="1"/>
    <col min="5" max="5" width="14" customWidth="1"/>
    <col min="6" max="6" width="9.6328125" style="2" bestFit="1" customWidth="1"/>
  </cols>
  <sheetData>
    <row r="1" spans="1:7" ht="15" thickBot="1" x14ac:dyDescent="0.4">
      <c r="A1" s="7" t="s">
        <v>3</v>
      </c>
      <c r="B1" s="8" t="s">
        <v>24</v>
      </c>
      <c r="C1" s="8" t="s">
        <v>21</v>
      </c>
      <c r="D1" s="8" t="s">
        <v>22</v>
      </c>
      <c r="E1" s="27" t="s">
        <v>23</v>
      </c>
      <c r="F1" s="12" t="s">
        <v>25</v>
      </c>
    </row>
    <row r="2" spans="1:7" x14ac:dyDescent="0.35">
      <c r="A2" s="9" t="s">
        <v>29</v>
      </c>
      <c r="B2" s="94" t="s">
        <v>94</v>
      </c>
      <c r="C2" s="94" t="s">
        <v>94</v>
      </c>
      <c r="D2" s="94"/>
      <c r="E2" s="94" t="s">
        <v>94</v>
      </c>
      <c r="F2" s="19">
        <v>1</v>
      </c>
    </row>
    <row r="3" spans="1:7" x14ac:dyDescent="0.35">
      <c r="A3" s="10" t="s">
        <v>8</v>
      </c>
      <c r="B3" s="38" t="s">
        <v>95</v>
      </c>
      <c r="C3" s="38" t="s">
        <v>48</v>
      </c>
      <c r="D3" s="115"/>
      <c r="E3" s="115" t="s">
        <v>95</v>
      </c>
      <c r="F3" s="20">
        <v>2</v>
      </c>
    </row>
    <row r="4" spans="1:7" x14ac:dyDescent="0.35">
      <c r="A4" s="10" t="s">
        <v>9</v>
      </c>
      <c r="B4" s="38" t="s">
        <v>89</v>
      </c>
      <c r="C4" s="38" t="s">
        <v>89</v>
      </c>
      <c r="D4" s="38"/>
      <c r="E4" s="38" t="s">
        <v>89</v>
      </c>
      <c r="F4" s="20">
        <v>1</v>
      </c>
    </row>
    <row r="5" spans="1:7" x14ac:dyDescent="0.35">
      <c r="A5" s="10" t="s">
        <v>10</v>
      </c>
      <c r="B5" s="38" t="s">
        <v>82</v>
      </c>
      <c r="C5" s="38" t="s">
        <v>82</v>
      </c>
      <c r="D5" s="38"/>
      <c r="E5" s="38" t="s">
        <v>114</v>
      </c>
      <c r="F5" s="20">
        <v>1</v>
      </c>
    </row>
    <row r="6" spans="1:7" x14ac:dyDescent="0.35">
      <c r="A6" s="10" t="s">
        <v>11</v>
      </c>
      <c r="B6" s="38" t="s">
        <v>118</v>
      </c>
      <c r="C6" s="38" t="s">
        <v>104</v>
      </c>
      <c r="D6" s="38"/>
      <c r="E6" s="38" t="s">
        <v>104</v>
      </c>
      <c r="F6" s="20">
        <v>1</v>
      </c>
    </row>
    <row r="7" spans="1:7" x14ac:dyDescent="0.35">
      <c r="A7" s="10" t="s">
        <v>28</v>
      </c>
      <c r="B7" s="38" t="s">
        <v>49</v>
      </c>
      <c r="C7" s="38" t="s">
        <v>49</v>
      </c>
      <c r="D7" s="38"/>
      <c r="E7" s="38" t="s">
        <v>49</v>
      </c>
      <c r="F7" s="20">
        <v>1</v>
      </c>
    </row>
    <row r="8" spans="1:7" x14ac:dyDescent="0.35">
      <c r="A8" s="10" t="s">
        <v>5</v>
      </c>
      <c r="B8" s="38" t="s">
        <v>46</v>
      </c>
      <c r="C8" s="38" t="s">
        <v>65</v>
      </c>
      <c r="D8" s="38"/>
      <c r="E8" s="38" t="s">
        <v>46</v>
      </c>
      <c r="F8" s="20">
        <v>1</v>
      </c>
    </row>
    <row r="9" spans="1:7" x14ac:dyDescent="0.35">
      <c r="A9" s="10" t="s">
        <v>0</v>
      </c>
      <c r="B9" s="38" t="s">
        <v>52</v>
      </c>
      <c r="C9" s="38" t="s">
        <v>52</v>
      </c>
      <c r="D9" s="38"/>
      <c r="E9" s="38" t="s">
        <v>52</v>
      </c>
      <c r="F9" s="20">
        <v>1</v>
      </c>
    </row>
    <row r="10" spans="1:7" x14ac:dyDescent="0.35">
      <c r="A10" s="10" t="s">
        <v>6</v>
      </c>
      <c r="B10" s="38" t="s">
        <v>79</v>
      </c>
      <c r="C10" s="38" t="s">
        <v>79</v>
      </c>
      <c r="D10" s="38"/>
      <c r="E10" s="38" t="s">
        <v>56</v>
      </c>
      <c r="F10" s="20">
        <v>1</v>
      </c>
    </row>
    <row r="11" spans="1:7" x14ac:dyDescent="0.35">
      <c r="A11" s="104" t="s">
        <v>7</v>
      </c>
      <c r="B11" s="50" t="s">
        <v>84</v>
      </c>
      <c r="C11" s="50" t="s">
        <v>84</v>
      </c>
      <c r="D11" s="50"/>
      <c r="E11" s="50" t="s">
        <v>84</v>
      </c>
      <c r="F11" s="105">
        <v>1</v>
      </c>
    </row>
    <row r="12" spans="1:7" ht="15" thickBot="1" x14ac:dyDescent="0.4">
      <c r="A12" s="11" t="s">
        <v>108</v>
      </c>
      <c r="B12" s="58" t="s">
        <v>107</v>
      </c>
      <c r="C12" s="58" t="s">
        <v>107</v>
      </c>
      <c r="D12" s="58"/>
      <c r="E12" s="58" t="s">
        <v>104</v>
      </c>
      <c r="F12" s="21">
        <v>1</v>
      </c>
    </row>
    <row r="13" spans="1:7" ht="15" thickBot="1" x14ac:dyDescent="0.4">
      <c r="B13" s="2"/>
      <c r="C13" s="2"/>
      <c r="D13" s="2"/>
      <c r="E13" s="2"/>
      <c r="F13" s="2">
        <f>SUM(F2:F12)</f>
        <v>12</v>
      </c>
      <c r="G13" s="2"/>
    </row>
    <row r="14" spans="1:7" x14ac:dyDescent="0.35">
      <c r="B14" s="168" t="s">
        <v>31</v>
      </c>
      <c r="C14" s="169"/>
      <c r="D14" s="170"/>
      <c r="E14" s="95" t="s">
        <v>52</v>
      </c>
    </row>
    <row r="15" spans="1:7" x14ac:dyDescent="0.35">
      <c r="B15" s="165" t="s">
        <v>32</v>
      </c>
      <c r="C15" s="166"/>
      <c r="D15" s="167"/>
      <c r="E15" s="96" t="s">
        <v>94</v>
      </c>
    </row>
    <row r="16" spans="1:7" ht="15" thickBot="1" x14ac:dyDescent="0.4">
      <c r="B16" s="162" t="s">
        <v>30</v>
      </c>
      <c r="C16" s="163"/>
      <c r="D16" s="163"/>
      <c r="E16" s="164"/>
    </row>
  </sheetData>
  <autoFilter ref="A1:F1" xr:uid="{36611871-BAD0-452D-8A8D-1CE267B3A378}"/>
  <mergeCells count="3">
    <mergeCell ref="B16:E16"/>
    <mergeCell ref="B15:D15"/>
    <mergeCell ref="B14:D14"/>
  </mergeCells>
  <pageMargins left="0.70866141732283472" right="0.70866141732283472" top="0.74803149606299213" bottom="0.74803149606299213" header="0.31496062992125984" footer="0.31496062992125984"/>
  <pageSetup paperSize="9" scale="165" fitToWidth="0" orientation="landscape" r:id="rId1"/>
</worksheet>
</file>

<file path=docMetadata/LabelInfo.xml><?xml version="1.0" encoding="utf-8"?>
<clbl:labelList xmlns:clbl="http://schemas.microsoft.com/office/2020/mipLabelMetadata">
  <clbl:label id="{728a8288-4e85-4e25-bec5-51e30820125a}" enabled="0" method="" siteId="{728a8288-4e85-4e25-bec5-51e30820125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 GDH Champs Overall</vt:lpstr>
      <vt:lpstr>2023 GDH Champs Road</vt:lpstr>
      <vt:lpstr>2023 GDH Champs Trail</vt:lpstr>
      <vt:lpstr>2023 GDH Champs Fell</vt:lpstr>
      <vt:lpstr>Leader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Crutchley, Ian</dc:creator>
  <cp:lastModifiedBy>Ian Crutchley</cp:lastModifiedBy>
  <cp:lastPrinted>2024-04-04T15:12:07Z</cp:lastPrinted>
  <dcterms:created xsi:type="dcterms:W3CDTF">2021-02-22T20:55:53Z</dcterms:created>
  <dcterms:modified xsi:type="dcterms:W3CDTF">2024-05-06T20:39:06Z</dcterms:modified>
</cp:coreProperties>
</file>