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nospecincemea-my.sharepoint.com/personal/ian_crutchley_innospecinc_com/Documents/Documents/Personal/GDH Reports/GDH Virtual Champs 2025/"/>
    </mc:Choice>
  </mc:AlternateContent>
  <xr:revisionPtr revIDLastSave="33" documentId="8_{025B9F2D-DB36-4191-97B8-7B37362DEB32}" xr6:coauthVersionLast="47" xr6:coauthVersionMax="47" xr10:uidLastSave="{FA856C24-D77D-420B-8965-B20253000BFD}"/>
  <bookViews>
    <workbookView xWindow="-109" yWindow="-109" windowWidth="26301" windowHeight="14169" tabRatio="722" firstSheet="1" activeTab="7" xr2:uid="{00000000-000D-0000-FFFF-FFFF00000000}"/>
  </bookViews>
  <sheets>
    <sheet name="Overall by age cat" sheetId="9" r:id="rId1"/>
    <sheet name="Overall by gender only" sheetId="12" r:id="rId2"/>
    <sheet name="Road by age cat" sheetId="5" r:id="rId3"/>
    <sheet name="Trail by age cat" sheetId="3" r:id="rId4"/>
    <sheet name="Fell by age cat" sheetId="4" r:id="rId5"/>
    <sheet name="Endurance by age cat" sheetId="7" r:id="rId6"/>
    <sheet name="Anytimes by age cat" sheetId="8" r:id="rId7"/>
    <sheet name="2025 Leaders" sheetId="6" r:id="rId8"/>
    <sheet name="Notes" sheetId="1" r:id="rId9"/>
  </sheets>
  <definedNames>
    <definedName name="_xlnm._FilterDatabase" localSheetId="7" hidden="1">'2025 Leaders'!$A$1:$F$1</definedName>
    <definedName name="_xlnm._FilterDatabase" localSheetId="6" hidden="1">'Anytimes by age cat'!$A$2:$J$28</definedName>
    <definedName name="_xlnm._FilterDatabase" localSheetId="5" hidden="1">'Endurance by age cat'!$A$2:$F$28</definedName>
    <definedName name="_xlnm._FilterDatabase" localSheetId="4" hidden="1">'Fell by age cat'!$A$2:$L$28</definedName>
    <definedName name="_xlnm._FilterDatabase" localSheetId="8" hidden="1">Notes!#REF!</definedName>
    <definedName name="_xlnm._FilterDatabase" localSheetId="0" hidden="1">'Overall by age cat'!$A$3:$AF$120</definedName>
    <definedName name="_xlnm._FilterDatabase" localSheetId="1" hidden="1">'Overall by gender only'!$A$3:$AE$124</definedName>
    <definedName name="_xlnm._FilterDatabase" localSheetId="2" hidden="1">'Road by age cat'!$A$2:$L$26</definedName>
    <definedName name="_xlnm._FilterDatabase" localSheetId="3" hidden="1">'Trail by age cat'!$A$2:$L$27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5" l="1"/>
  <c r="D68" i="5"/>
  <c r="E67" i="5"/>
  <c r="E68" i="5"/>
  <c r="E48" i="12"/>
  <c r="E91" i="12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10" i="3"/>
  <c r="F9" i="3"/>
  <c r="F8" i="3"/>
  <c r="F7" i="3"/>
  <c r="F6" i="3"/>
  <c r="F5" i="3"/>
  <c r="F4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1" i="3"/>
  <c r="E10" i="3"/>
  <c r="E9" i="3"/>
  <c r="E8" i="3"/>
  <c r="E7" i="3"/>
  <c r="E6" i="3"/>
  <c r="E5" i="3"/>
  <c r="E4" i="3"/>
  <c r="F13" i="12" l="1"/>
  <c r="E13" i="12"/>
  <c r="D13" i="12"/>
  <c r="C13" i="12"/>
  <c r="F12" i="12"/>
  <c r="E12" i="12"/>
  <c r="D12" i="12"/>
  <c r="C12" i="12"/>
  <c r="F11" i="12"/>
  <c r="E11" i="12"/>
  <c r="D11" i="12"/>
  <c r="C11" i="12"/>
  <c r="F10" i="12"/>
  <c r="E10" i="12"/>
  <c r="D10" i="12"/>
  <c r="C10" i="12"/>
  <c r="F9" i="12"/>
  <c r="E9" i="12"/>
  <c r="D9" i="12"/>
  <c r="C9" i="12"/>
  <c r="F8" i="12"/>
  <c r="E8" i="12"/>
  <c r="D8" i="12"/>
  <c r="C8" i="12"/>
  <c r="F7" i="12"/>
  <c r="E7" i="12"/>
  <c r="D7" i="12"/>
  <c r="C7" i="12"/>
  <c r="F6" i="12"/>
  <c r="E6" i="12"/>
  <c r="D6" i="12"/>
  <c r="C6" i="12"/>
  <c r="F5" i="12"/>
  <c r="E5" i="12"/>
  <c r="D5" i="12"/>
  <c r="C5" i="12"/>
  <c r="F4" i="12"/>
  <c r="E4" i="12"/>
  <c r="D4" i="12"/>
  <c r="C4" i="12"/>
  <c r="F102" i="12"/>
  <c r="E102" i="12"/>
  <c r="D102" i="12"/>
  <c r="C102" i="12"/>
  <c r="F104" i="12"/>
  <c r="E104" i="12"/>
  <c r="D104" i="12"/>
  <c r="C104" i="12"/>
  <c r="F98" i="12"/>
  <c r="E98" i="12"/>
  <c r="D98" i="12"/>
  <c r="C98" i="12"/>
  <c r="G96" i="9"/>
  <c r="F96" i="9"/>
  <c r="E96" i="9"/>
  <c r="D96" i="9"/>
  <c r="G95" i="9"/>
  <c r="F95" i="9"/>
  <c r="E95" i="9"/>
  <c r="D95" i="9"/>
  <c r="G94" i="9"/>
  <c r="F94" i="9"/>
  <c r="E94" i="9"/>
  <c r="D94" i="9"/>
  <c r="G93" i="9"/>
  <c r="F93" i="9"/>
  <c r="E93" i="9"/>
  <c r="D93" i="9"/>
  <c r="G92" i="9"/>
  <c r="F92" i="9"/>
  <c r="E92" i="9"/>
  <c r="D92" i="9"/>
  <c r="G99" i="9"/>
  <c r="F99" i="9"/>
  <c r="E99" i="9"/>
  <c r="D99" i="9"/>
  <c r="G98" i="9"/>
  <c r="F98" i="9"/>
  <c r="E98" i="9"/>
  <c r="D98" i="9"/>
  <c r="G97" i="9"/>
  <c r="F97" i="9"/>
  <c r="E97" i="9"/>
  <c r="D97" i="9"/>
  <c r="G91" i="9"/>
  <c r="F91" i="9"/>
  <c r="E91" i="9"/>
  <c r="D91" i="9"/>
  <c r="G90" i="9"/>
  <c r="F90" i="9"/>
  <c r="E90" i="9"/>
  <c r="D90" i="9"/>
  <c r="G89" i="9"/>
  <c r="F89" i="9"/>
  <c r="E89" i="9"/>
  <c r="D89" i="9"/>
  <c r="G88" i="9"/>
  <c r="F88" i="9"/>
  <c r="E88" i="9"/>
  <c r="D88" i="9"/>
  <c r="G87" i="9"/>
  <c r="F87" i="9"/>
  <c r="E87" i="9"/>
  <c r="D87" i="9"/>
  <c r="G72" i="9"/>
  <c r="F72" i="9"/>
  <c r="E72" i="9"/>
  <c r="D72" i="9"/>
  <c r="G25" i="9"/>
  <c r="F25" i="9"/>
  <c r="E25" i="9"/>
  <c r="D25" i="9"/>
  <c r="G12" i="9"/>
  <c r="F12" i="9"/>
  <c r="E12" i="9"/>
  <c r="D12" i="9"/>
  <c r="G6" i="9"/>
  <c r="F6" i="9"/>
  <c r="E6" i="9"/>
  <c r="D6" i="9"/>
  <c r="C48" i="12" l="1"/>
  <c r="D83" i="9"/>
  <c r="F95" i="12" l="1"/>
  <c r="E95" i="12"/>
  <c r="D95" i="12"/>
  <c r="C95" i="12"/>
  <c r="F94" i="12"/>
  <c r="E94" i="12"/>
  <c r="D94" i="12"/>
  <c r="C94" i="12"/>
  <c r="F93" i="12"/>
  <c r="E93" i="12"/>
  <c r="D93" i="12"/>
  <c r="C93" i="12"/>
  <c r="F36" i="12"/>
  <c r="E36" i="12"/>
  <c r="D36" i="12"/>
  <c r="C36" i="12"/>
  <c r="F35" i="12"/>
  <c r="E35" i="12"/>
  <c r="D35" i="12"/>
  <c r="C35" i="12"/>
  <c r="F34" i="12"/>
  <c r="E34" i="12"/>
  <c r="D34" i="12"/>
  <c r="C34" i="12"/>
  <c r="F33" i="12"/>
  <c r="E33" i="12"/>
  <c r="D33" i="12"/>
  <c r="C33" i="12"/>
  <c r="F32" i="12"/>
  <c r="E32" i="12"/>
  <c r="D32" i="12"/>
  <c r="C32" i="12"/>
  <c r="F31" i="12"/>
  <c r="E31" i="12"/>
  <c r="D31" i="12"/>
  <c r="C31" i="12"/>
  <c r="F30" i="12"/>
  <c r="E30" i="12"/>
  <c r="D30" i="12"/>
  <c r="C30" i="12"/>
  <c r="F29" i="12"/>
  <c r="E29" i="12"/>
  <c r="D29" i="12"/>
  <c r="C29" i="12"/>
  <c r="F28" i="12"/>
  <c r="E28" i="12"/>
  <c r="D28" i="12"/>
  <c r="C28" i="12"/>
  <c r="F27" i="12"/>
  <c r="E27" i="12"/>
  <c r="D27" i="12"/>
  <c r="C27" i="12"/>
  <c r="F26" i="12"/>
  <c r="E26" i="12"/>
  <c r="D26" i="12"/>
  <c r="C26" i="12"/>
  <c r="F25" i="12"/>
  <c r="E25" i="12"/>
  <c r="D25" i="12"/>
  <c r="C25" i="12"/>
  <c r="F24" i="12"/>
  <c r="E24" i="12"/>
  <c r="D24" i="12"/>
  <c r="C24" i="12"/>
  <c r="F23" i="12"/>
  <c r="E23" i="12"/>
  <c r="D23" i="12"/>
  <c r="C23" i="12"/>
  <c r="F22" i="12"/>
  <c r="E22" i="12"/>
  <c r="D22" i="12"/>
  <c r="C22" i="12"/>
  <c r="F21" i="12"/>
  <c r="E21" i="12"/>
  <c r="D21" i="12"/>
  <c r="C21" i="12"/>
  <c r="F20" i="12"/>
  <c r="E20" i="12"/>
  <c r="D20" i="12"/>
  <c r="C20" i="12"/>
  <c r="F19" i="12"/>
  <c r="E19" i="12"/>
  <c r="D19" i="12"/>
  <c r="C19" i="12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D14" i="12"/>
  <c r="C14" i="12"/>
  <c r="F76" i="12"/>
  <c r="E76" i="12"/>
  <c r="D76" i="12"/>
  <c r="C76" i="12"/>
  <c r="F106" i="12"/>
  <c r="E106" i="12"/>
  <c r="D106" i="12"/>
  <c r="C106" i="12"/>
  <c r="F65" i="12"/>
  <c r="E65" i="12"/>
  <c r="D65" i="12"/>
  <c r="C65" i="12"/>
  <c r="F88" i="12"/>
  <c r="E88" i="12"/>
  <c r="D88" i="12"/>
  <c r="C88" i="12"/>
  <c r="F47" i="12"/>
  <c r="E47" i="12"/>
  <c r="D47" i="12"/>
  <c r="C47" i="12"/>
  <c r="F89" i="12"/>
  <c r="E89" i="12"/>
  <c r="D89" i="12"/>
  <c r="C89" i="12"/>
  <c r="F90" i="12"/>
  <c r="E90" i="12"/>
  <c r="D90" i="12"/>
  <c r="C90" i="12"/>
  <c r="G108" i="9"/>
  <c r="F108" i="9"/>
  <c r="E108" i="9"/>
  <c r="D108" i="9"/>
  <c r="G107" i="9"/>
  <c r="F107" i="9"/>
  <c r="E107" i="9"/>
  <c r="D107" i="9"/>
  <c r="G106" i="9"/>
  <c r="F106" i="9"/>
  <c r="E106" i="9"/>
  <c r="D106" i="9"/>
  <c r="G105" i="9"/>
  <c r="F105" i="9"/>
  <c r="E105" i="9"/>
  <c r="D105" i="9"/>
  <c r="G104" i="9"/>
  <c r="F104" i="9"/>
  <c r="E104" i="9"/>
  <c r="D104" i="9"/>
  <c r="G103" i="9"/>
  <c r="F103" i="9"/>
  <c r="E103" i="9"/>
  <c r="D103" i="9"/>
  <c r="G102" i="9"/>
  <c r="F102" i="9"/>
  <c r="E102" i="9"/>
  <c r="D102" i="9"/>
  <c r="G101" i="9"/>
  <c r="F101" i="9"/>
  <c r="E101" i="9"/>
  <c r="D101" i="9"/>
  <c r="G100" i="9"/>
  <c r="F100" i="9"/>
  <c r="E100" i="9"/>
  <c r="D100" i="9"/>
  <c r="G34" i="9"/>
  <c r="F34" i="9"/>
  <c r="E34" i="9"/>
  <c r="D34" i="9"/>
  <c r="G5" i="9"/>
  <c r="F5" i="9"/>
  <c r="E5" i="9"/>
  <c r="D5" i="9"/>
  <c r="G80" i="9"/>
  <c r="F80" i="9"/>
  <c r="E80" i="9"/>
  <c r="D80" i="9"/>
  <c r="G116" i="9"/>
  <c r="F116" i="9"/>
  <c r="E116" i="9"/>
  <c r="D116" i="9"/>
  <c r="G115" i="9"/>
  <c r="F115" i="9"/>
  <c r="E115" i="9"/>
  <c r="D115" i="9"/>
  <c r="G114" i="9"/>
  <c r="F114" i="9"/>
  <c r="E114" i="9"/>
  <c r="D114" i="9"/>
  <c r="G113" i="9"/>
  <c r="F113" i="9"/>
  <c r="E113" i="9"/>
  <c r="D113" i="9"/>
  <c r="G112" i="9"/>
  <c r="F112" i="9"/>
  <c r="E112" i="9"/>
  <c r="D112" i="9"/>
  <c r="G111" i="9"/>
  <c r="F111" i="9"/>
  <c r="E111" i="9"/>
  <c r="D111" i="9"/>
  <c r="G110" i="9"/>
  <c r="F110" i="9"/>
  <c r="E110" i="9"/>
  <c r="D110" i="9"/>
  <c r="G109" i="9"/>
  <c r="F109" i="9"/>
  <c r="E109" i="9"/>
  <c r="D109" i="9"/>
  <c r="G19" i="9"/>
  <c r="F19" i="9"/>
  <c r="E19" i="9"/>
  <c r="D19" i="9"/>
  <c r="D120" i="9"/>
  <c r="E120" i="9"/>
  <c r="F120" i="9"/>
  <c r="G120" i="9"/>
  <c r="G86" i="9"/>
  <c r="F86" i="9"/>
  <c r="E86" i="9"/>
  <c r="D86" i="9"/>
  <c r="G84" i="9"/>
  <c r="F84" i="9"/>
  <c r="E84" i="9"/>
  <c r="D84" i="9"/>
  <c r="G85" i="9"/>
  <c r="F85" i="9"/>
  <c r="E85" i="9"/>
  <c r="D85" i="9"/>
  <c r="G74" i="9"/>
  <c r="F74" i="9"/>
  <c r="E74" i="9"/>
  <c r="D74" i="9"/>
  <c r="G75" i="9"/>
  <c r="F75" i="9"/>
  <c r="E75" i="9"/>
  <c r="D75" i="9"/>
  <c r="G76" i="9"/>
  <c r="F76" i="9"/>
  <c r="E76" i="9"/>
  <c r="D76" i="9"/>
  <c r="G78" i="9"/>
  <c r="F78" i="9"/>
  <c r="E78" i="9"/>
  <c r="D78" i="9"/>
  <c r="G82" i="9"/>
  <c r="F82" i="9"/>
  <c r="E82" i="9"/>
  <c r="D82" i="9"/>
  <c r="G79" i="9"/>
  <c r="F79" i="9"/>
  <c r="E79" i="9"/>
  <c r="D79" i="9"/>
  <c r="G83" i="9"/>
  <c r="F83" i="9"/>
  <c r="E83" i="9"/>
  <c r="G81" i="9"/>
  <c r="F81" i="9"/>
  <c r="E81" i="9"/>
  <c r="D81" i="9"/>
  <c r="G77" i="9"/>
  <c r="F77" i="9"/>
  <c r="E77" i="9"/>
  <c r="D77" i="9"/>
  <c r="G67" i="9"/>
  <c r="F67" i="9"/>
  <c r="E67" i="9"/>
  <c r="D67" i="9"/>
  <c r="G68" i="9"/>
  <c r="F68" i="9"/>
  <c r="E68" i="9"/>
  <c r="D68" i="9"/>
  <c r="G71" i="9"/>
  <c r="F71" i="9"/>
  <c r="E71" i="9"/>
  <c r="D71" i="9"/>
  <c r="G69" i="9"/>
  <c r="F69" i="9"/>
  <c r="E69" i="9"/>
  <c r="D69" i="9"/>
  <c r="G70" i="9"/>
  <c r="F70" i="9"/>
  <c r="E70" i="9"/>
  <c r="D70" i="9"/>
  <c r="G73" i="9"/>
  <c r="F73" i="9"/>
  <c r="E73" i="9"/>
  <c r="D73" i="9"/>
  <c r="G53" i="9"/>
  <c r="F53" i="9"/>
  <c r="E53" i="9"/>
  <c r="D53" i="9"/>
  <c r="G55" i="9"/>
  <c r="F55" i="9"/>
  <c r="E55" i="9"/>
  <c r="D55" i="9"/>
  <c r="G49" i="9"/>
  <c r="F49" i="9"/>
  <c r="E49" i="9"/>
  <c r="D49" i="9"/>
  <c r="G59" i="9"/>
  <c r="F59" i="9"/>
  <c r="E59" i="9"/>
  <c r="D59" i="9"/>
  <c r="G48" i="9"/>
  <c r="F48" i="9"/>
  <c r="E48" i="9"/>
  <c r="D48" i="9"/>
  <c r="G54" i="9"/>
  <c r="F54" i="9"/>
  <c r="E54" i="9"/>
  <c r="D54" i="9"/>
  <c r="G56" i="9"/>
  <c r="F56" i="9"/>
  <c r="E56" i="9"/>
  <c r="D56" i="9"/>
  <c r="G62" i="9"/>
  <c r="F62" i="9"/>
  <c r="E62" i="9"/>
  <c r="D62" i="9"/>
  <c r="G58" i="9"/>
  <c r="F58" i="9"/>
  <c r="E58" i="9"/>
  <c r="D58" i="9"/>
  <c r="G57" i="9"/>
  <c r="F57" i="9"/>
  <c r="E57" i="9"/>
  <c r="D57" i="9"/>
  <c r="G63" i="9"/>
  <c r="F63" i="9"/>
  <c r="E63" i="9"/>
  <c r="D63" i="9"/>
  <c r="G64" i="9"/>
  <c r="F64" i="9"/>
  <c r="E64" i="9"/>
  <c r="D64" i="9"/>
  <c r="G50" i="9"/>
  <c r="F50" i="9"/>
  <c r="E50" i="9"/>
  <c r="D50" i="9"/>
  <c r="G52" i="9"/>
  <c r="F52" i="9"/>
  <c r="E52" i="9"/>
  <c r="D52" i="9"/>
  <c r="G65" i="9"/>
  <c r="F65" i="9"/>
  <c r="E65" i="9"/>
  <c r="D65" i="9"/>
  <c r="G51" i="9"/>
  <c r="F51" i="9"/>
  <c r="E51" i="9"/>
  <c r="D51" i="9"/>
  <c r="G66" i="9"/>
  <c r="F66" i="9"/>
  <c r="E66" i="9"/>
  <c r="D66" i="9"/>
  <c r="G60" i="9"/>
  <c r="F60" i="9"/>
  <c r="E60" i="9"/>
  <c r="D60" i="9"/>
  <c r="G61" i="9"/>
  <c r="F61" i="9"/>
  <c r="E61" i="9"/>
  <c r="D61" i="9"/>
  <c r="G38" i="9"/>
  <c r="F38" i="9"/>
  <c r="E38" i="9"/>
  <c r="D38" i="9"/>
  <c r="G37" i="9"/>
  <c r="F37" i="9"/>
  <c r="E37" i="9"/>
  <c r="D37" i="9"/>
  <c r="G39" i="9"/>
  <c r="F39" i="9"/>
  <c r="E39" i="9"/>
  <c r="D39" i="9"/>
  <c r="G40" i="9"/>
  <c r="F40" i="9"/>
  <c r="E40" i="9"/>
  <c r="D40" i="9"/>
  <c r="G43" i="9"/>
  <c r="F43" i="9"/>
  <c r="E43" i="9"/>
  <c r="D43" i="9"/>
  <c r="G44" i="9"/>
  <c r="F44" i="9"/>
  <c r="E44" i="9"/>
  <c r="D44" i="9"/>
  <c r="G41" i="9"/>
  <c r="F41" i="9"/>
  <c r="E41" i="9"/>
  <c r="D41" i="9"/>
  <c r="G45" i="9"/>
  <c r="F45" i="9"/>
  <c r="E45" i="9"/>
  <c r="D45" i="9"/>
  <c r="G46" i="9"/>
  <c r="F46" i="9"/>
  <c r="E46" i="9"/>
  <c r="D46" i="9"/>
  <c r="G47" i="9"/>
  <c r="F47" i="9"/>
  <c r="E47" i="9"/>
  <c r="D47" i="9"/>
  <c r="G42" i="9"/>
  <c r="F42" i="9"/>
  <c r="E42" i="9"/>
  <c r="D42" i="9"/>
  <c r="G36" i="9"/>
  <c r="F36" i="9"/>
  <c r="E36" i="9"/>
  <c r="D36" i="9"/>
  <c r="G29" i="9"/>
  <c r="F29" i="9"/>
  <c r="E29" i="9"/>
  <c r="D29" i="9"/>
  <c r="G33" i="9"/>
  <c r="F33" i="9"/>
  <c r="E33" i="9"/>
  <c r="D33" i="9"/>
  <c r="G31" i="9"/>
  <c r="F31" i="9"/>
  <c r="E31" i="9"/>
  <c r="D31" i="9"/>
  <c r="G30" i="9"/>
  <c r="F30" i="9"/>
  <c r="E30" i="9"/>
  <c r="D30" i="9"/>
  <c r="G32" i="9"/>
  <c r="F32" i="9"/>
  <c r="E32" i="9"/>
  <c r="D32" i="9"/>
  <c r="G35" i="9"/>
  <c r="F35" i="9"/>
  <c r="E35" i="9"/>
  <c r="D35" i="9"/>
  <c r="G21" i="9"/>
  <c r="F21" i="9"/>
  <c r="E21" i="9"/>
  <c r="D21" i="9"/>
  <c r="G14" i="9"/>
  <c r="F14" i="9"/>
  <c r="E14" i="9"/>
  <c r="D14" i="9"/>
  <c r="G16" i="9"/>
  <c r="F16" i="9"/>
  <c r="E16" i="9"/>
  <c r="D16" i="9"/>
  <c r="G18" i="9"/>
  <c r="F18" i="9"/>
  <c r="E18" i="9"/>
  <c r="D18" i="9"/>
  <c r="G15" i="9"/>
  <c r="F15" i="9"/>
  <c r="E15" i="9"/>
  <c r="D15" i="9"/>
  <c r="G23" i="9"/>
  <c r="F23" i="9"/>
  <c r="E23" i="9"/>
  <c r="D23" i="9"/>
  <c r="G17" i="9"/>
  <c r="F17" i="9"/>
  <c r="E17" i="9"/>
  <c r="D17" i="9"/>
  <c r="G22" i="9"/>
  <c r="F22" i="9"/>
  <c r="E22" i="9"/>
  <c r="D22" i="9"/>
  <c r="G24" i="9"/>
  <c r="F24" i="9"/>
  <c r="E24" i="9"/>
  <c r="D24" i="9"/>
  <c r="G26" i="9"/>
  <c r="F26" i="9"/>
  <c r="E26" i="9"/>
  <c r="D26" i="9"/>
  <c r="G27" i="9"/>
  <c r="F27" i="9"/>
  <c r="E27" i="9"/>
  <c r="D27" i="9"/>
  <c r="G20" i="9"/>
  <c r="F20" i="9"/>
  <c r="E20" i="9"/>
  <c r="D20" i="9"/>
  <c r="G28" i="9"/>
  <c r="F28" i="9"/>
  <c r="E28" i="9"/>
  <c r="D28" i="9"/>
  <c r="G10" i="9"/>
  <c r="F10" i="9"/>
  <c r="E10" i="9"/>
  <c r="D10" i="9"/>
  <c r="G9" i="9"/>
  <c r="F9" i="9"/>
  <c r="E9" i="9"/>
  <c r="D9" i="9"/>
  <c r="G13" i="9"/>
  <c r="F13" i="9"/>
  <c r="E13" i="9"/>
  <c r="D13" i="9"/>
  <c r="G11" i="9"/>
  <c r="F11" i="9"/>
  <c r="E11" i="9"/>
  <c r="D11" i="9"/>
  <c r="G7" i="9"/>
  <c r="F7" i="9"/>
  <c r="E7" i="9"/>
  <c r="D7" i="9"/>
  <c r="G4" i="9"/>
  <c r="F4" i="9"/>
  <c r="E4" i="9"/>
  <c r="D4" i="9"/>
  <c r="G8" i="9"/>
  <c r="F8" i="9"/>
  <c r="E8" i="9"/>
  <c r="D8" i="9"/>
  <c r="G119" i="9"/>
  <c r="F119" i="9"/>
  <c r="E119" i="9"/>
  <c r="D119" i="9"/>
  <c r="G118" i="9"/>
  <c r="F118" i="9"/>
  <c r="E118" i="9"/>
  <c r="D118" i="9"/>
  <c r="G117" i="9"/>
  <c r="F117" i="9"/>
  <c r="E117" i="9"/>
  <c r="D117" i="9"/>
  <c r="I121" i="9"/>
  <c r="K121" i="9"/>
  <c r="M121" i="9"/>
  <c r="O121" i="9"/>
  <c r="Q121" i="9"/>
  <c r="S121" i="9"/>
  <c r="V121" i="9"/>
  <c r="X121" i="9"/>
  <c r="Z121" i="9"/>
  <c r="AB121" i="9"/>
  <c r="AD121" i="9"/>
  <c r="AF121" i="9"/>
  <c r="E3" i="8"/>
  <c r="F37" i="12" l="1"/>
  <c r="E37" i="12"/>
  <c r="D37" i="12"/>
  <c r="C37" i="12"/>
  <c r="F99" i="12"/>
  <c r="E99" i="12"/>
  <c r="D99" i="12"/>
  <c r="C99" i="12"/>
  <c r="F49" i="12"/>
  <c r="E49" i="12"/>
  <c r="D49" i="12"/>
  <c r="C49" i="12"/>
  <c r="F86" i="12"/>
  <c r="E86" i="12"/>
  <c r="D86" i="12"/>
  <c r="C86" i="12"/>
  <c r="F67" i="12"/>
  <c r="E67" i="12"/>
  <c r="D67" i="12"/>
  <c r="C67" i="12"/>
  <c r="F45" i="12"/>
  <c r="E45" i="12"/>
  <c r="D45" i="12"/>
  <c r="C45" i="12"/>
  <c r="F96" i="12"/>
  <c r="E96" i="12"/>
  <c r="D96" i="12"/>
  <c r="C96" i="12"/>
  <c r="F63" i="12"/>
  <c r="E63" i="12"/>
  <c r="D63" i="12"/>
  <c r="C63" i="12"/>
  <c r="F57" i="12"/>
  <c r="E57" i="12"/>
  <c r="D57" i="12"/>
  <c r="C57" i="12"/>
  <c r="F119" i="12"/>
  <c r="E119" i="12"/>
  <c r="D119" i="12"/>
  <c r="C119" i="12"/>
  <c r="F75" i="12"/>
  <c r="E75" i="12"/>
  <c r="D75" i="12"/>
  <c r="C75" i="12"/>
  <c r="F58" i="12"/>
  <c r="E58" i="12"/>
  <c r="D58" i="12"/>
  <c r="C58" i="12"/>
  <c r="F56" i="12"/>
  <c r="E56" i="12"/>
  <c r="D56" i="12"/>
  <c r="C56" i="12"/>
  <c r="F46" i="12"/>
  <c r="E46" i="12"/>
  <c r="D46" i="12"/>
  <c r="C46" i="12"/>
  <c r="F71" i="12"/>
  <c r="E71" i="12"/>
  <c r="D71" i="12"/>
  <c r="C71" i="12"/>
  <c r="F81" i="12"/>
  <c r="E81" i="12"/>
  <c r="D81" i="12"/>
  <c r="C81" i="12"/>
  <c r="F52" i="12"/>
  <c r="E52" i="12"/>
  <c r="D52" i="12"/>
  <c r="C52" i="12"/>
  <c r="F69" i="12"/>
  <c r="E69" i="12"/>
  <c r="D69" i="12"/>
  <c r="C69" i="12"/>
  <c r="F72" i="12"/>
  <c r="E72" i="12"/>
  <c r="D72" i="12"/>
  <c r="C72" i="12"/>
  <c r="F92" i="12"/>
  <c r="E92" i="12"/>
  <c r="D92" i="12"/>
  <c r="C92" i="12"/>
  <c r="F117" i="12"/>
  <c r="E117" i="12"/>
  <c r="D117" i="12"/>
  <c r="C117" i="12"/>
  <c r="F116" i="12"/>
  <c r="E116" i="12"/>
  <c r="D116" i="12"/>
  <c r="C116" i="12"/>
  <c r="F115" i="12"/>
  <c r="E115" i="12"/>
  <c r="D115" i="12"/>
  <c r="C115" i="12"/>
  <c r="F43" i="12"/>
  <c r="E43" i="12"/>
  <c r="D43" i="12"/>
  <c r="C43" i="12"/>
  <c r="F105" i="12"/>
  <c r="E105" i="12"/>
  <c r="D105" i="12"/>
  <c r="C105" i="12"/>
  <c r="F101" i="12"/>
  <c r="E101" i="12"/>
  <c r="D101" i="12"/>
  <c r="C101" i="12"/>
  <c r="F87" i="12"/>
  <c r="E87" i="12"/>
  <c r="D87" i="12"/>
  <c r="C87" i="12"/>
  <c r="F51" i="12"/>
  <c r="E51" i="12"/>
  <c r="D51" i="12"/>
  <c r="C51" i="12"/>
  <c r="F118" i="12"/>
  <c r="E118" i="12"/>
  <c r="D118" i="12"/>
  <c r="C118" i="12"/>
  <c r="F74" i="12"/>
  <c r="E74" i="12"/>
  <c r="D74" i="12"/>
  <c r="C74" i="12"/>
  <c r="F70" i="12"/>
  <c r="E70" i="12"/>
  <c r="D70" i="12"/>
  <c r="C70" i="12"/>
  <c r="F42" i="12"/>
  <c r="E42" i="12"/>
  <c r="D42" i="12"/>
  <c r="C42" i="12"/>
  <c r="F113" i="12"/>
  <c r="E113" i="12"/>
  <c r="D113" i="12"/>
  <c r="C113" i="12"/>
  <c r="F61" i="12"/>
  <c r="E61" i="12"/>
  <c r="D61" i="12"/>
  <c r="C61" i="12"/>
  <c r="F82" i="12"/>
  <c r="E82" i="12"/>
  <c r="D82" i="12"/>
  <c r="C82" i="12"/>
  <c r="F41" i="12"/>
  <c r="E41" i="12"/>
  <c r="D41" i="12"/>
  <c r="C41" i="12"/>
  <c r="F66" i="12"/>
  <c r="E66" i="12"/>
  <c r="D66" i="12"/>
  <c r="C66" i="12"/>
  <c r="F97" i="12"/>
  <c r="E97" i="12"/>
  <c r="D97" i="12"/>
  <c r="C97" i="12"/>
  <c r="F80" i="12"/>
  <c r="E80" i="12"/>
  <c r="D80" i="12"/>
  <c r="C80" i="12"/>
  <c r="F120" i="12"/>
  <c r="E120" i="12"/>
  <c r="D120" i="12"/>
  <c r="C120" i="12"/>
  <c r="F91" i="12"/>
  <c r="D91" i="12"/>
  <c r="C91" i="12"/>
  <c r="F111" i="12"/>
  <c r="E111" i="12"/>
  <c r="D111" i="12"/>
  <c r="C111" i="12"/>
  <c r="F109" i="12"/>
  <c r="E109" i="12"/>
  <c r="D109" i="12"/>
  <c r="C109" i="12"/>
  <c r="F85" i="12"/>
  <c r="E85" i="12"/>
  <c r="D85" i="12"/>
  <c r="C85" i="12"/>
  <c r="F62" i="12"/>
  <c r="E62" i="12"/>
  <c r="D62" i="12"/>
  <c r="C62" i="12"/>
  <c r="F73" i="12"/>
  <c r="E73" i="12"/>
  <c r="D73" i="12"/>
  <c r="C73" i="12"/>
  <c r="F77" i="12"/>
  <c r="E77" i="12"/>
  <c r="D77" i="12"/>
  <c r="C77" i="12"/>
  <c r="F44" i="12"/>
  <c r="E44" i="12"/>
  <c r="D44" i="12"/>
  <c r="C44" i="12"/>
  <c r="F40" i="12"/>
  <c r="E40" i="12"/>
  <c r="D40" i="12"/>
  <c r="C40" i="12"/>
  <c r="F60" i="12"/>
  <c r="E60" i="12"/>
  <c r="D60" i="12"/>
  <c r="C60" i="12"/>
  <c r="F110" i="12"/>
  <c r="E110" i="12"/>
  <c r="D110" i="12"/>
  <c r="C110" i="12"/>
  <c r="F68" i="12"/>
  <c r="E68" i="12"/>
  <c r="D68" i="12"/>
  <c r="C68" i="12"/>
  <c r="F55" i="12"/>
  <c r="E55" i="12"/>
  <c r="D55" i="12"/>
  <c r="C55" i="12"/>
  <c r="F83" i="12"/>
  <c r="E83" i="12"/>
  <c r="D83" i="12"/>
  <c r="C83" i="12"/>
  <c r="F59" i="12"/>
  <c r="E59" i="12"/>
  <c r="D59" i="12"/>
  <c r="C59" i="12"/>
  <c r="F79" i="12"/>
  <c r="E79" i="12"/>
  <c r="D79" i="12"/>
  <c r="C79" i="12"/>
  <c r="F108" i="12"/>
  <c r="E108" i="12"/>
  <c r="D108" i="12"/>
  <c r="C108" i="12"/>
  <c r="F39" i="12"/>
  <c r="E39" i="12"/>
  <c r="D39" i="12"/>
  <c r="C39" i="12"/>
  <c r="F84" i="12"/>
  <c r="E84" i="12"/>
  <c r="D84" i="12"/>
  <c r="C84" i="12"/>
  <c r="F54" i="12"/>
  <c r="E54" i="12"/>
  <c r="D54" i="12"/>
  <c r="C54" i="12"/>
  <c r="F38" i="12"/>
  <c r="E38" i="12"/>
  <c r="D38" i="12"/>
  <c r="C38" i="12"/>
  <c r="F78" i="12"/>
  <c r="E78" i="12"/>
  <c r="D78" i="12"/>
  <c r="C78" i="12"/>
  <c r="F103" i="12"/>
  <c r="E103" i="12"/>
  <c r="D103" i="12"/>
  <c r="C103" i="12"/>
  <c r="F114" i="12"/>
  <c r="E114" i="12"/>
  <c r="D114" i="12"/>
  <c r="C114" i="12"/>
  <c r="F112" i="12"/>
  <c r="E112" i="12"/>
  <c r="D112" i="12"/>
  <c r="C112" i="12"/>
  <c r="F53" i="12"/>
  <c r="E53" i="12"/>
  <c r="D53" i="12"/>
  <c r="C53" i="12"/>
  <c r="F107" i="12"/>
  <c r="E107" i="12"/>
  <c r="D107" i="12"/>
  <c r="C107" i="12"/>
  <c r="F50" i="12"/>
  <c r="E50" i="12"/>
  <c r="D50" i="12"/>
  <c r="C50" i="12"/>
  <c r="F64" i="12"/>
  <c r="E64" i="12"/>
  <c r="D64" i="12"/>
  <c r="C64" i="12"/>
  <c r="F100" i="12"/>
  <c r="E100" i="12"/>
  <c r="D100" i="12"/>
  <c r="C100" i="12"/>
  <c r="AE124" i="12" l="1"/>
  <c r="AC124" i="12"/>
  <c r="AA124" i="12"/>
  <c r="Y124" i="12"/>
  <c r="W124" i="12"/>
  <c r="U124" i="12"/>
  <c r="R124" i="12"/>
  <c r="P124" i="12"/>
  <c r="N124" i="12"/>
  <c r="L124" i="12"/>
  <c r="J124" i="12"/>
  <c r="H124" i="12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5" i="4"/>
  <c r="E25" i="4"/>
  <c r="D25" i="4"/>
  <c r="F24" i="4"/>
  <c r="E24" i="4"/>
  <c r="D24" i="4"/>
  <c r="F21" i="4"/>
  <c r="E21" i="4"/>
  <c r="D21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F11" i="4"/>
  <c r="E11" i="4"/>
  <c r="D11" i="4"/>
  <c r="F10" i="4"/>
  <c r="E10" i="4"/>
  <c r="D10" i="4"/>
  <c r="F9" i="4"/>
  <c r="E9" i="4"/>
  <c r="D9" i="4"/>
  <c r="F8" i="4"/>
  <c r="E8" i="4"/>
  <c r="D8" i="4"/>
  <c r="F7" i="4"/>
  <c r="E7" i="4"/>
  <c r="D7" i="4"/>
  <c r="F6" i="4"/>
  <c r="E6" i="4"/>
  <c r="D6" i="4"/>
  <c r="F5" i="4"/>
  <c r="E5" i="4"/>
  <c r="D5" i="4"/>
  <c r="F4" i="4"/>
  <c r="E4" i="4"/>
  <c r="D4" i="4"/>
  <c r="F3" i="4"/>
  <c r="E3" i="4"/>
  <c r="D3" i="4"/>
  <c r="F102" i="8" l="1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E102" i="8"/>
  <c r="D102" i="8"/>
  <c r="E101" i="8"/>
  <c r="D101" i="8"/>
  <c r="E100" i="8"/>
  <c r="D100" i="8"/>
  <c r="E99" i="8"/>
  <c r="D99" i="8"/>
  <c r="E98" i="8"/>
  <c r="D98" i="8"/>
  <c r="E97" i="8"/>
  <c r="D97" i="8"/>
  <c r="E96" i="8"/>
  <c r="D96" i="8"/>
  <c r="E95" i="8"/>
  <c r="D95" i="8"/>
  <c r="E94" i="8"/>
  <c r="D94" i="8"/>
  <c r="E93" i="8"/>
  <c r="D93" i="8"/>
  <c r="E92" i="8"/>
  <c r="D92" i="8"/>
  <c r="E91" i="8"/>
  <c r="D91" i="8"/>
  <c r="E90" i="8"/>
  <c r="D90" i="8"/>
  <c r="E89" i="8"/>
  <c r="D89" i="8"/>
  <c r="E88" i="8"/>
  <c r="D88" i="8"/>
  <c r="E87" i="8"/>
  <c r="D87" i="8"/>
  <c r="E86" i="8"/>
  <c r="D86" i="8"/>
  <c r="E85" i="8"/>
  <c r="D85" i="8"/>
  <c r="E84" i="8"/>
  <c r="D84" i="8"/>
  <c r="E83" i="8"/>
  <c r="D83" i="8"/>
  <c r="E82" i="8"/>
  <c r="D82" i="8"/>
  <c r="E81" i="8"/>
  <c r="D81" i="8"/>
  <c r="E80" i="8"/>
  <c r="D80" i="8"/>
  <c r="E79" i="8"/>
  <c r="D79" i="8"/>
  <c r="E78" i="8"/>
  <c r="D78" i="8"/>
  <c r="E77" i="8"/>
  <c r="D77" i="8"/>
  <c r="E76" i="8"/>
  <c r="D76" i="8"/>
  <c r="E75" i="8"/>
  <c r="D75" i="8"/>
  <c r="E74" i="8"/>
  <c r="D74" i="8"/>
  <c r="E73" i="8"/>
  <c r="D73" i="8"/>
  <c r="E72" i="8"/>
  <c r="D72" i="8"/>
  <c r="E71" i="8"/>
  <c r="D71" i="8"/>
  <c r="E70" i="8"/>
  <c r="D70" i="8"/>
  <c r="E69" i="8"/>
  <c r="D69" i="8"/>
  <c r="E68" i="8"/>
  <c r="D68" i="8"/>
  <c r="E67" i="8"/>
  <c r="D67" i="8"/>
  <c r="E66" i="8"/>
  <c r="D66" i="8"/>
  <c r="E65" i="8"/>
  <c r="D65" i="8"/>
  <c r="E64" i="8"/>
  <c r="D64" i="8"/>
  <c r="E63" i="8"/>
  <c r="D63" i="8"/>
  <c r="E62" i="8"/>
  <c r="D62" i="8"/>
  <c r="E61" i="8"/>
  <c r="D61" i="8"/>
  <c r="E60" i="8"/>
  <c r="D60" i="8"/>
  <c r="E59" i="8"/>
  <c r="D59" i="8"/>
  <c r="E58" i="8"/>
  <c r="D58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E7" i="8"/>
  <c r="D7" i="8"/>
  <c r="E6" i="8"/>
  <c r="D6" i="8"/>
  <c r="E5" i="8"/>
  <c r="D5" i="8"/>
  <c r="E4" i="8"/>
  <c r="D4" i="8"/>
  <c r="D3" i="8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23" i="4"/>
  <c r="E23" i="4"/>
  <c r="D23" i="4"/>
  <c r="F26" i="4"/>
  <c r="E26" i="4"/>
  <c r="D26" i="4"/>
  <c r="F22" i="4"/>
  <c r="E22" i="4"/>
  <c r="D22" i="4"/>
  <c r="F32" i="4"/>
  <c r="E32" i="4"/>
  <c r="D32" i="4"/>
  <c r="D15" i="3"/>
  <c r="D13" i="3"/>
  <c r="D29" i="3"/>
  <c r="D14" i="3"/>
  <c r="D11" i="3"/>
  <c r="D3" i="3"/>
  <c r="E3" i="3"/>
  <c r="F3" i="3"/>
  <c r="D12" i="3"/>
  <c r="E12" i="3"/>
  <c r="F12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D95" i="3"/>
  <c r="E95" i="3"/>
  <c r="F95" i="3"/>
  <c r="F6" i="5"/>
  <c r="E6" i="5"/>
  <c r="D6" i="5"/>
  <c r="F74" i="5"/>
  <c r="E74" i="5"/>
  <c r="D74" i="5"/>
  <c r="F30" i="5"/>
  <c r="E30" i="5"/>
  <c r="D30" i="5"/>
  <c r="F5" i="5"/>
  <c r="E5" i="5"/>
  <c r="D5" i="5"/>
  <c r="F17" i="5"/>
  <c r="E17" i="5"/>
  <c r="D17" i="5"/>
  <c r="F27" i="5"/>
  <c r="E27" i="5"/>
  <c r="D27" i="5"/>
  <c r="F59" i="5"/>
  <c r="E59" i="5"/>
  <c r="D59" i="5"/>
  <c r="F55" i="5"/>
  <c r="E55" i="5"/>
  <c r="D55" i="5"/>
  <c r="F49" i="5"/>
  <c r="E49" i="5"/>
  <c r="D49" i="5"/>
  <c r="F65" i="5"/>
  <c r="E65" i="5"/>
  <c r="D65" i="5"/>
  <c r="F67" i="5"/>
  <c r="F66" i="5"/>
  <c r="E66" i="5"/>
  <c r="D66" i="5"/>
  <c r="F24" i="5"/>
  <c r="E24" i="5"/>
  <c r="D24" i="5"/>
  <c r="F9" i="5"/>
  <c r="E9" i="5"/>
  <c r="D9" i="5"/>
  <c r="F78" i="5"/>
  <c r="E78" i="5"/>
  <c r="D78" i="5"/>
  <c r="F10" i="5"/>
  <c r="E10" i="5"/>
  <c r="D10" i="5"/>
  <c r="F48" i="5"/>
  <c r="E48" i="5"/>
  <c r="D48" i="5"/>
  <c r="F23" i="5"/>
  <c r="E23" i="5"/>
  <c r="D23" i="5"/>
  <c r="F13" i="5"/>
  <c r="E13" i="5"/>
  <c r="D13" i="5"/>
  <c r="F40" i="5"/>
  <c r="E40" i="5"/>
  <c r="D40" i="5"/>
  <c r="F38" i="5"/>
  <c r="E38" i="5"/>
  <c r="D38" i="5"/>
  <c r="F16" i="5"/>
  <c r="E16" i="5"/>
  <c r="D16" i="5"/>
  <c r="F71" i="5"/>
  <c r="E71" i="5"/>
  <c r="D71" i="5"/>
  <c r="F36" i="5"/>
  <c r="E36" i="5"/>
  <c r="D36" i="5"/>
  <c r="F61" i="5"/>
  <c r="E61" i="5"/>
  <c r="D61" i="5"/>
  <c r="F73" i="5"/>
  <c r="E73" i="5"/>
  <c r="D73" i="5"/>
  <c r="F60" i="5"/>
  <c r="E60" i="5"/>
  <c r="D60" i="5"/>
  <c r="F15" i="5"/>
  <c r="E15" i="5"/>
  <c r="D15" i="5"/>
  <c r="F19" i="5"/>
  <c r="E19" i="5"/>
  <c r="D19" i="5"/>
  <c r="F20" i="5"/>
  <c r="E20" i="5"/>
  <c r="D20" i="5"/>
  <c r="F70" i="5"/>
  <c r="E70" i="5"/>
  <c r="D70" i="5"/>
  <c r="F54" i="5"/>
  <c r="E54" i="5"/>
  <c r="D54" i="5"/>
  <c r="F3" i="5"/>
  <c r="E3" i="5"/>
  <c r="D3" i="5"/>
  <c r="F43" i="5"/>
  <c r="E43" i="5"/>
  <c r="D43" i="5"/>
  <c r="F7" i="5"/>
  <c r="E7" i="5"/>
  <c r="D7" i="5"/>
  <c r="F11" i="5"/>
  <c r="E11" i="5"/>
  <c r="D11" i="5"/>
  <c r="F46" i="5"/>
  <c r="E46" i="5"/>
  <c r="D46" i="5"/>
  <c r="F57" i="5"/>
  <c r="E57" i="5"/>
  <c r="D57" i="5"/>
  <c r="F12" i="5"/>
  <c r="E12" i="5"/>
  <c r="D12" i="5"/>
  <c r="F22" i="5"/>
  <c r="E22" i="5"/>
  <c r="D22" i="5"/>
  <c r="F14" i="5"/>
  <c r="E14" i="5"/>
  <c r="D14" i="5"/>
  <c r="F52" i="5"/>
  <c r="E52" i="5"/>
  <c r="D52" i="5"/>
  <c r="F35" i="5"/>
  <c r="E35" i="5"/>
  <c r="D35" i="5"/>
  <c r="F51" i="5"/>
  <c r="E51" i="5"/>
  <c r="D51" i="5"/>
  <c r="F56" i="5"/>
  <c r="E56" i="5"/>
  <c r="D56" i="5"/>
  <c r="F41" i="5"/>
  <c r="E41" i="5"/>
  <c r="D41" i="5"/>
  <c r="F21" i="5"/>
  <c r="E21" i="5"/>
  <c r="D21" i="5"/>
  <c r="F50" i="5"/>
  <c r="E50" i="5"/>
  <c r="D50" i="5"/>
  <c r="F79" i="5"/>
  <c r="E79" i="5"/>
  <c r="D79" i="5"/>
  <c r="F25" i="5"/>
  <c r="E25" i="5"/>
  <c r="D25" i="5"/>
  <c r="F45" i="5"/>
  <c r="E45" i="5"/>
  <c r="D45" i="5"/>
  <c r="F4" i="5"/>
  <c r="E4" i="5"/>
  <c r="D4" i="5"/>
  <c r="D10" i="3" l="1"/>
  <c r="D30" i="3"/>
  <c r="D21" i="3"/>
  <c r="D5" i="3"/>
  <c r="D4" i="3"/>
  <c r="D9" i="3"/>
  <c r="D8" i="3"/>
  <c r="D24" i="3"/>
  <c r="D20" i="3"/>
  <c r="D7" i="3"/>
  <c r="D18" i="3"/>
  <c r="D33" i="3"/>
  <c r="D32" i="3"/>
  <c r="D23" i="3"/>
  <c r="D34" i="3"/>
  <c r="D17" i="3"/>
  <c r="D31" i="3"/>
  <c r="D27" i="3"/>
  <c r="D19" i="3"/>
  <c r="D16" i="3"/>
  <c r="D28" i="3"/>
  <c r="D6" i="3"/>
  <c r="D25" i="3"/>
  <c r="D22" i="3"/>
  <c r="D26" i="3"/>
  <c r="F69" i="5"/>
  <c r="F44" i="5"/>
  <c r="E69" i="5"/>
  <c r="D69" i="5"/>
  <c r="E44" i="5"/>
  <c r="D44" i="5"/>
  <c r="F62" i="5" l="1"/>
  <c r="E62" i="5"/>
  <c r="D62" i="5"/>
  <c r="F8" i="5"/>
  <c r="E8" i="5"/>
  <c r="D8" i="5"/>
  <c r="F34" i="5"/>
  <c r="E34" i="5"/>
  <c r="D34" i="5"/>
  <c r="F33" i="5"/>
  <c r="E33" i="5"/>
  <c r="D33" i="5"/>
  <c r="F76" i="5"/>
  <c r="E76" i="5"/>
  <c r="D76" i="5"/>
  <c r="F68" i="5"/>
  <c r="F31" i="5"/>
  <c r="E31" i="5"/>
  <c r="D31" i="5"/>
  <c r="F28" i="5"/>
  <c r="E28" i="5"/>
  <c r="D28" i="5"/>
  <c r="F26" i="5"/>
  <c r="E26" i="5"/>
  <c r="D26" i="5"/>
  <c r="F77" i="5"/>
  <c r="E77" i="5"/>
  <c r="D77" i="5"/>
  <c r="F42" i="5"/>
  <c r="E42" i="5"/>
  <c r="D42" i="5"/>
  <c r="F39" i="5"/>
  <c r="E39" i="5"/>
  <c r="D39" i="5"/>
  <c r="F32" i="5"/>
  <c r="E32" i="5"/>
  <c r="D32" i="5"/>
  <c r="F37" i="5"/>
  <c r="E37" i="5"/>
  <c r="D37" i="5"/>
  <c r="F72" i="5"/>
  <c r="E72" i="5"/>
  <c r="D72" i="5"/>
  <c r="F18" i="5"/>
  <c r="E18" i="5"/>
  <c r="D18" i="5"/>
  <c r="F64" i="5"/>
  <c r="E64" i="5"/>
  <c r="D64" i="5"/>
  <c r="F47" i="5"/>
  <c r="E47" i="5"/>
  <c r="D47" i="5"/>
  <c r="F29" i="5"/>
  <c r="E29" i="5"/>
  <c r="D29" i="5"/>
  <c r="F63" i="5"/>
  <c r="E63" i="5"/>
  <c r="D63" i="5"/>
  <c r="F75" i="5"/>
  <c r="E75" i="5"/>
  <c r="D75" i="5"/>
  <c r="F53" i="5"/>
  <c r="E53" i="5"/>
  <c r="D53" i="5"/>
  <c r="F58" i="5"/>
  <c r="E58" i="5"/>
  <c r="D58" i="5"/>
  <c r="F13" i="6" l="1"/>
</calcChain>
</file>

<file path=xl/sharedStrings.xml><?xml version="1.0" encoding="utf-8"?>
<sst xmlns="http://schemas.openxmlformats.org/spreadsheetml/2006/main" count="868" uniqueCount="165">
  <si>
    <t>M50</t>
  </si>
  <si>
    <t>Name</t>
  </si>
  <si>
    <t>Total Points</t>
  </si>
  <si>
    <t>Category</t>
  </si>
  <si>
    <t>Category Position</t>
  </si>
  <si>
    <t>M40</t>
  </si>
  <si>
    <t>M60</t>
  </si>
  <si>
    <t>M70</t>
  </si>
  <si>
    <t>F40</t>
  </si>
  <si>
    <t>F50</t>
  </si>
  <si>
    <t>F60</t>
  </si>
  <si>
    <t>F70</t>
  </si>
  <si>
    <t>Points</t>
  </si>
  <si>
    <t>Time</t>
  </si>
  <si>
    <t>Cumulative Time</t>
  </si>
  <si>
    <t>Road</t>
  </si>
  <si>
    <t>Fell</t>
  </si>
  <si>
    <t>Trail</t>
  </si>
  <si>
    <t>Overall</t>
  </si>
  <si>
    <t>Count</t>
  </si>
  <si>
    <t>No of Races Completed</t>
  </si>
  <si>
    <t>M Senior</t>
  </si>
  <si>
    <t>F Senior</t>
  </si>
  <si>
    <t>*Overall Club Champion leader Male</t>
  </si>
  <si>
    <t>*Overall Club Champion leader Female</t>
  </si>
  <si>
    <t>M80</t>
  </si>
  <si>
    <t>No of Laps</t>
  </si>
  <si>
    <t>Cat Leader</t>
  </si>
  <si>
    <t>Cat Qualifier</t>
  </si>
  <si>
    <t>No of laps</t>
  </si>
  <si>
    <t>* = completed all events to date in the fastest cumulative time</t>
  </si>
  <si>
    <t>Editing notes</t>
  </si>
  <si>
    <t>Times don't affect points</t>
  </si>
  <si>
    <t>No of Anytimes Completed</t>
  </si>
  <si>
    <t>No of Disciplines Completed</t>
  </si>
  <si>
    <t>Qualifying races</t>
  </si>
  <si>
    <t>2. Category positions are added manually.</t>
  </si>
  <si>
    <t>Blue text</t>
  </si>
  <si>
    <t>DISCIPLINES</t>
  </si>
  <si>
    <t>ANYTIMES</t>
  </si>
  <si>
    <t>1. Total points are calculated automatically but result must be overwritten manually if more than 6 Disciplines races have been run. (Also check that at least one race has been run in each of the three discipline groups.)</t>
  </si>
  <si>
    <t>Feb
SHIREBROOK BLAST</t>
  </si>
  <si>
    <t>Apr
TATTON 10k</t>
  </si>
  <si>
    <t>Jun
TIDESWELL INTER-INNS 5k</t>
  </si>
  <si>
    <t>Jul
MILLBROOK MONSTER</t>
  </si>
  <si>
    <t>Oct
CROOK HILL</t>
  </si>
  <si>
    <t>Mar
EDALE SKYLINE</t>
  </si>
  <si>
    <t>Sep
GROOVY BABY LOVE</t>
  </si>
  <si>
    <t>Nov
FAMOUS GROUSE</t>
  </si>
  <si>
    <t>Feb - Nov
GLOSSOP 3 HILLS</t>
  </si>
  <si>
    <t>Feb - Nov
TRACK MILE</t>
  </si>
  <si>
    <t>Feb
SHIREBROOK BLAST
Road 1</t>
  </si>
  <si>
    <t>Mar
EDALE SKYLINE
Fell 1</t>
  </si>
  <si>
    <t>Apr
TATTON 10k
Road 2</t>
  </si>
  <si>
    <t>Jun
TIDESWELL INTER-INNS 5k
Road 3</t>
  </si>
  <si>
    <t>Jul
MILLBROOK MONSTER
Trail 2</t>
  </si>
  <si>
    <t>Aug
LAPS TO COLLAPSE
Endurance (optional)</t>
  </si>
  <si>
    <t>Sep
GROOVY BABY LOVE
Fell 2</t>
  </si>
  <si>
    <t>Oct
CROOK HILL
Trail 3</t>
  </si>
  <si>
    <t>Nov
FAMOUS GROUSE
Fell 3</t>
  </si>
  <si>
    <t>Feb - Nov
GLOSSOP 3 HILLS
Anytime 1</t>
  </si>
  <si>
    <t>Feb - Nov
TRACK MILE
Anytime 2</t>
  </si>
  <si>
    <t>Jordan G</t>
  </si>
  <si>
    <t>Hamilton F</t>
  </si>
  <si>
    <t>Rudd T</t>
  </si>
  <si>
    <t>Jackson I</t>
  </si>
  <si>
    <t>Crookes T</t>
  </si>
  <si>
    <t>Frankham J</t>
  </si>
  <si>
    <t>Gornell J</t>
  </si>
  <si>
    <t>Unsworth M</t>
  </si>
  <si>
    <t>Woolley L</t>
  </si>
  <si>
    <t>Ham N</t>
  </si>
  <si>
    <t>Buckley B</t>
  </si>
  <si>
    <t>Murphy R</t>
  </si>
  <si>
    <t>Lopez A</t>
  </si>
  <si>
    <t>Nevin J</t>
  </si>
  <si>
    <t>Peters C</t>
  </si>
  <si>
    <t>Chrystie J</t>
  </si>
  <si>
    <t>Kinsey S</t>
  </si>
  <si>
    <t>Fielding F</t>
  </si>
  <si>
    <t>Bedder S</t>
  </si>
  <si>
    <t>Pollock G</t>
  </si>
  <si>
    <t>Peters J</t>
  </si>
  <si>
    <t>Williams J</t>
  </si>
  <si>
    <t>Sattaur K</t>
  </si>
  <si>
    <t>Higgins C</t>
  </si>
  <si>
    <t>Amos P</t>
  </si>
  <si>
    <t>Bliss C</t>
  </si>
  <si>
    <t>Helmer J</t>
  </si>
  <si>
    <t>Cole R</t>
  </si>
  <si>
    <t>Sproston J</t>
  </si>
  <si>
    <t>Tetler B</t>
  </si>
  <si>
    <t>Jennings M</t>
  </si>
  <si>
    <t>Curington D</t>
  </si>
  <si>
    <t>Kirkham S</t>
  </si>
  <si>
    <t>Bann N</t>
  </si>
  <si>
    <t>Southall J</t>
  </si>
  <si>
    <t>Steckles R</t>
  </si>
  <si>
    <t>Brierley C</t>
  </si>
  <si>
    <t>McCoy R</t>
  </si>
  <si>
    <t>Sproston R</t>
  </si>
  <si>
    <t>Scholefield A</t>
  </si>
  <si>
    <t>Giussani R</t>
  </si>
  <si>
    <t>Rettig E</t>
  </si>
  <si>
    <t>Marchington J</t>
  </si>
  <si>
    <t>Crutchley I</t>
  </si>
  <si>
    <t>Oakland L</t>
  </si>
  <si>
    <t>Gaffney J</t>
  </si>
  <si>
    <t>Byrne A</t>
  </si>
  <si>
    <t>Walton R</t>
  </si>
  <si>
    <t>O'Doherty R</t>
  </si>
  <si>
    <t>Brack J</t>
  </si>
  <si>
    <t>Barton Z</t>
  </si>
  <si>
    <t>Taylor C</t>
  </si>
  <si>
    <t>Woffenden P</t>
  </si>
  <si>
    <t>Bramwell S</t>
  </si>
  <si>
    <t>Knapper J</t>
  </si>
  <si>
    <t>Tainsh A</t>
  </si>
  <si>
    <t>Holtey A</t>
  </si>
  <si>
    <t>Hicks N</t>
  </si>
  <si>
    <t>Bidwell L</t>
  </si>
  <si>
    <t>Williams A</t>
  </si>
  <si>
    <t>Oates C</t>
  </si>
  <si>
    <t>Skuse P</t>
  </si>
  <si>
    <t>Pilsel A</t>
  </si>
  <si>
    <t>Pollard J</t>
  </si>
  <si>
    <t>1. To add Points and Position we need to group the age categories for easy visibility: sort entire table according to Column B to get it in Category order.</t>
  </si>
  <si>
    <t>Champs Qualifier (6 qualifying Disciplines + both Anytimes completed)</t>
  </si>
  <si>
    <t>CUMULATIVE TIMES</t>
  </si>
  <si>
    <t>Vernon R</t>
  </si>
  <si>
    <t>Vernon M</t>
  </si>
  <si>
    <t>Chrystie-Lowe D</t>
  </si>
  <si>
    <t>Riddell G</t>
  </si>
  <si>
    <t>Foster M</t>
  </si>
  <si>
    <t>Stinton D</t>
  </si>
  <si>
    <t>Holme L</t>
  </si>
  <si>
    <t>Placing</t>
  </si>
  <si>
    <t>Champs Qualifier (6 qualifying Disciplines + both Anytimes)</t>
  </si>
  <si>
    <t>Stansfield J</t>
  </si>
  <si>
    <t>Venton S</t>
  </si>
  <si>
    <t>Jackson C</t>
  </si>
  <si>
    <t>Mather W</t>
  </si>
  <si>
    <t>Editing notes for Overall Results</t>
  </si>
  <si>
    <t>Cumulative Placing</t>
  </si>
  <si>
    <t>Aug
LAPS TO COLLAPSE
(optional)</t>
  </si>
  <si>
    <t>GDH 2025 Championships Overall (by gender)</t>
  </si>
  <si>
    <t>GDH 2025 champs Road (by age cat.)</t>
  </si>
  <si>
    <t>GDH 2025 champs Trail (by age cat.)</t>
  </si>
  <si>
    <t>GDH 2025 champs Fell (by age cat.)</t>
  </si>
  <si>
    <t>GDH 2025 champs Endurance (by age cat.)</t>
  </si>
  <si>
    <t>GDH 2025 champs Anytimes (by age cat.)</t>
  </si>
  <si>
    <t>GDH 2025 Championships Overall (by age cat.)</t>
  </si>
  <si>
    <t>Bunnage V</t>
  </si>
  <si>
    <t>3. Qualifier highlights are updated monthly up to 6-best-plus-2.</t>
  </si>
  <si>
    <t>4. The sorting of the age category results can be done in one go by Column B, D (falling) and E (rising), in that order.</t>
  </si>
  <si>
    <t>Featherston M</t>
  </si>
  <si>
    <t>Scanlon J</t>
  </si>
  <si>
    <t>Palmer L</t>
  </si>
  <si>
    <t>5. To sort the results by gender only, first sort the whole list by age cat then sort all the F cats and M cats as two separate operations. The F cats and M cats need to be sorted by Column E (falling), C (rising) and D (rising), in that order.</t>
  </si>
  <si>
    <t>McMahon W</t>
  </si>
  <si>
    <t>Bowden K</t>
  </si>
  <si>
    <t>Kitchman P</t>
  </si>
  <si>
    <t>Baines A</t>
  </si>
  <si>
    <t>May
HAPPY VALLEY TRAIL HALF</t>
  </si>
  <si>
    <t>May
HAPPY VALLEY TRAIL HALF
Trail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</si>
</sst>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0" xfId="0" applyFont="1" applyBorder="1" applyAlignment="1">
      <alignment horizontal="center"/>
    </xf>
    <xf numFmtId="21" fontId="0" fillId="0" borderId="0" xfId="0" applyNumberFormat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2" borderId="4" xfId="0" applyFill="1" applyBorder="1"/>
    <xf numFmtId="0" fontId="0" fillId="2" borderId="25" xfId="0" applyFill="1" applyBorder="1"/>
    <xf numFmtId="0" fontId="0" fillId="2" borderId="6" xfId="0" applyFill="1" applyBorder="1"/>
    <xf numFmtId="0" fontId="0" fillId="0" borderId="17" xfId="0" applyBorder="1"/>
    <xf numFmtId="0" fontId="0" fillId="2" borderId="10" xfId="0" applyFill="1" applyBorder="1"/>
    <xf numFmtId="0" fontId="0" fillId="0" borderId="18" xfId="0" applyBorder="1"/>
    <xf numFmtId="0" fontId="0" fillId="0" borderId="26" xfId="0" applyBorder="1"/>
    <xf numFmtId="0" fontId="0" fillId="0" borderId="19" xfId="0" applyBorder="1"/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0" fontId="0" fillId="0" borderId="22" xfId="0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4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2" xfId="0" applyBorder="1" applyAlignment="1">
      <alignment horizontal="center" vertical="center"/>
    </xf>
    <xf numFmtId="4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1" xfId="0" applyBorder="1"/>
    <xf numFmtId="46" fontId="0" fillId="0" borderId="1" xfId="0" applyNumberForma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46" fontId="0" fillId="0" borderId="1" xfId="0" quotePrefix="1" applyNumberFormat="1" applyBorder="1" applyAlignment="1">
      <alignment horizontal="center"/>
    </xf>
    <xf numFmtId="46" fontId="0" fillId="0" borderId="5" xfId="0" applyNumberFormat="1" applyBorder="1" applyAlignment="1">
      <alignment horizontal="center"/>
    </xf>
    <xf numFmtId="46" fontId="0" fillId="0" borderId="3" xfId="0" applyNumberForma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1" fillId="4" borderId="12" xfId="0" applyFont="1" applyFill="1" applyBorder="1" applyAlignment="1">
      <alignment horizontal="center" vertical="center" wrapText="1"/>
    </xf>
    <xf numFmtId="46" fontId="0" fillId="4" borderId="1" xfId="0" applyNumberForma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3" fontId="0" fillId="0" borderId="1" xfId="0" applyNumberFormat="1" applyBorder="1" applyAlignment="1">
      <alignment horizontal="center" vertical="center"/>
    </xf>
    <xf numFmtId="0" fontId="5" fillId="0" borderId="0" xfId="0" applyFont="1"/>
    <xf numFmtId="46" fontId="0" fillId="0" borderId="8" xfId="0" applyNumberFormat="1" applyBorder="1" applyAlignment="1">
      <alignment horizontal="center"/>
    </xf>
    <xf numFmtId="46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4" borderId="0" xfId="0" applyFill="1"/>
    <xf numFmtId="0" fontId="1" fillId="4" borderId="13" xfId="0" applyFont="1" applyFill="1" applyBorder="1" applyAlignment="1">
      <alignment horizontal="center" vertical="center" wrapText="1"/>
    </xf>
    <xf numFmtId="46" fontId="0" fillId="4" borderId="3" xfId="0" applyNumberFormat="1" applyFill="1" applyBorder="1" applyAlignment="1">
      <alignment horizontal="center" vertical="center"/>
    </xf>
    <xf numFmtId="46" fontId="0" fillId="4" borderId="5" xfId="0" applyNumberFormat="1" applyFill="1" applyBorder="1" applyAlignment="1">
      <alignment horizontal="center" vertical="center"/>
    </xf>
    <xf numFmtId="46" fontId="0" fillId="4" borderId="8" xfId="0" applyNumberForma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46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46" fontId="6" fillId="4" borderId="2" xfId="0" applyNumberFormat="1" applyFont="1" applyFill="1" applyBorder="1" applyAlignment="1">
      <alignment horizontal="center" vertical="center"/>
    </xf>
    <xf numFmtId="46" fontId="6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6" fontId="6" fillId="4" borderId="1" xfId="0" applyNumberFormat="1" applyFont="1" applyFill="1" applyBorder="1" applyAlignment="1">
      <alignment horizontal="center" vertical="center"/>
    </xf>
    <xf numFmtId="46" fontId="6" fillId="0" borderId="5" xfId="0" applyNumberFormat="1" applyFont="1" applyBorder="1" applyAlignment="1">
      <alignment horizontal="center"/>
    </xf>
    <xf numFmtId="46" fontId="6" fillId="0" borderId="1" xfId="0" quotePrefix="1" applyNumberFormat="1" applyFont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46" fontId="0" fillId="3" borderId="1" xfId="0" applyNumberFormat="1" applyFill="1" applyBorder="1" applyAlignment="1">
      <alignment horizontal="center"/>
    </xf>
    <xf numFmtId="46" fontId="0" fillId="3" borderId="1" xfId="0" quotePrefix="1" applyNumberForma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5" xfId="0" applyBorder="1" applyAlignment="1">
      <alignment horizontal="right" vertical="center"/>
    </xf>
    <xf numFmtId="46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6" fontId="0" fillId="0" borderId="45" xfId="0" applyNumberForma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46" fontId="0" fillId="3" borderId="2" xfId="0" applyNumberFormat="1" applyFill="1" applyBorder="1" applyAlignment="1">
      <alignment horizontal="center"/>
    </xf>
    <xf numFmtId="0" fontId="0" fillId="0" borderId="25" xfId="0" applyBorder="1"/>
    <xf numFmtId="0" fontId="0" fillId="0" borderId="46" xfId="0" applyBorder="1"/>
    <xf numFmtId="0" fontId="0" fillId="0" borderId="46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46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46" fontId="0" fillId="3" borderId="1" xfId="0" applyNumberFormat="1" applyFill="1" applyBorder="1" applyAlignment="1">
      <alignment horizontal="center" vertical="center"/>
    </xf>
    <xf numFmtId="0" fontId="7" fillId="0" borderId="0" xfId="0" applyFont="1"/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6" fontId="6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46" fontId="6" fillId="3" borderId="2" xfId="0" applyNumberFormat="1" applyFont="1" applyFill="1" applyBorder="1" applyAlignment="1">
      <alignment horizontal="center"/>
    </xf>
    <xf numFmtId="0" fontId="0" fillId="0" borderId="50" xfId="0" applyBorder="1"/>
    <xf numFmtId="0" fontId="0" fillId="0" borderId="14" xfId="0" applyBorder="1" applyAlignment="1">
      <alignment horizontal="center" vertical="center"/>
    </xf>
    <xf numFmtId="46" fontId="0" fillId="3" borderId="29" xfId="0" applyNumberFormat="1" applyFill="1" applyBorder="1" applyAlignment="1">
      <alignment horizontal="center"/>
    </xf>
    <xf numFmtId="46" fontId="6" fillId="3" borderId="1" xfId="0" quotePrefix="1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46" fontId="0" fillId="0" borderId="48" xfId="0" applyNumberFormat="1" applyBorder="1" applyAlignment="1">
      <alignment horizontal="center"/>
    </xf>
    <xf numFmtId="0" fontId="0" fillId="0" borderId="48" xfId="0" applyBorder="1" applyAlignment="1">
      <alignment horizontal="center" vertical="center"/>
    </xf>
    <xf numFmtId="46" fontId="0" fillId="4" borderId="48" xfId="0" applyNumberFormat="1" applyFill="1" applyBorder="1" applyAlignment="1">
      <alignment horizontal="center" vertical="center"/>
    </xf>
    <xf numFmtId="46" fontId="0" fillId="0" borderId="4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46" fontId="0" fillId="2" borderId="2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6" fontId="0" fillId="2" borderId="2" xfId="0" applyNumberFormat="1" applyFill="1" applyBorder="1" applyAlignment="1">
      <alignment horizontal="center"/>
    </xf>
    <xf numFmtId="46" fontId="0" fillId="2" borderId="3" xfId="0" applyNumberForma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6" fontId="0" fillId="2" borderId="1" xfId="0" applyNumberFormat="1" applyFill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46" fontId="0" fillId="3" borderId="0" xfId="0" applyNumberFormat="1" applyFill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6" fontId="0" fillId="4" borderId="2" xfId="0" applyNumberFormat="1" applyFill="1" applyBorder="1" applyAlignment="1">
      <alignment horizontal="center" vertical="center"/>
    </xf>
    <xf numFmtId="0" fontId="8" fillId="0" borderId="9" xfId="0" applyFont="1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47" xfId="0" applyBorder="1" applyAlignment="1">
      <alignment horizontal="center"/>
    </xf>
    <xf numFmtId="46" fontId="0" fillId="0" borderId="37" xfId="0" applyNumberFormat="1" applyBorder="1" applyAlignment="1">
      <alignment horizontal="center"/>
    </xf>
    <xf numFmtId="46" fontId="0" fillId="0" borderId="44" xfId="0" applyNumberFormat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/>
    <xf numFmtId="0" fontId="0" fillId="3" borderId="29" xfId="0" applyFill="1" applyBorder="1" applyAlignment="1">
      <alignment horizontal="center" vertical="center"/>
    </xf>
    <xf numFmtId="46" fontId="0" fillId="3" borderId="5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3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0" fillId="0" borderId="36" xfId="0" applyBorder="1"/>
    <xf numFmtId="0" fontId="0" fillId="0" borderId="43" xfId="0" applyBorder="1"/>
    <xf numFmtId="0" fontId="0" fillId="0" borderId="19" xfId="0" applyBorder="1"/>
    <xf numFmtId="0" fontId="0" fillId="0" borderId="37" xfId="0" applyBorder="1"/>
    <xf numFmtId="0" fontId="0" fillId="0" borderId="44" xfId="0" applyBorder="1"/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AG128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C22" sqref="C22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9.125" style="1"/>
    <col min="29" max="29" width="9.875" style="1" customWidth="1"/>
    <col min="30" max="30" width="9.125" style="2"/>
    <col min="31" max="31" width="9.875" style="2" customWidth="1"/>
    <col min="32" max="32" width="9.125" style="2"/>
  </cols>
  <sheetData>
    <row r="1" spans="1:32" ht="14.95" customHeight="1" x14ac:dyDescent="0.25">
      <c r="A1" s="171" t="s">
        <v>151</v>
      </c>
      <c r="B1" s="172"/>
      <c r="C1" s="172"/>
      <c r="D1" s="172"/>
      <c r="E1" s="172"/>
      <c r="F1" s="172"/>
      <c r="G1" s="173"/>
      <c r="H1" s="177" t="s">
        <v>38</v>
      </c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 t="s">
        <v>39</v>
      </c>
      <c r="AD1" s="178"/>
      <c r="AE1" s="178"/>
      <c r="AF1" s="179"/>
    </row>
    <row r="2" spans="1:32" ht="64.55" customHeight="1" thickBot="1" x14ac:dyDescent="0.3">
      <c r="A2" s="174"/>
      <c r="B2" s="175"/>
      <c r="C2" s="175"/>
      <c r="D2" s="175"/>
      <c r="E2" s="175"/>
      <c r="F2" s="175"/>
      <c r="G2" s="176"/>
      <c r="H2" s="182" t="s">
        <v>51</v>
      </c>
      <c r="I2" s="180"/>
      <c r="J2" s="180" t="s">
        <v>52</v>
      </c>
      <c r="K2" s="180"/>
      <c r="L2" s="180" t="s">
        <v>53</v>
      </c>
      <c r="M2" s="180"/>
      <c r="N2" s="180" t="s">
        <v>164</v>
      </c>
      <c r="O2" s="180"/>
      <c r="P2" s="180" t="s">
        <v>54</v>
      </c>
      <c r="Q2" s="180"/>
      <c r="R2" s="180" t="s">
        <v>55</v>
      </c>
      <c r="S2" s="180"/>
      <c r="T2" s="180" t="s">
        <v>56</v>
      </c>
      <c r="U2" s="180"/>
      <c r="V2" s="180"/>
      <c r="W2" s="180" t="s">
        <v>57</v>
      </c>
      <c r="X2" s="180"/>
      <c r="Y2" s="180" t="s">
        <v>58</v>
      </c>
      <c r="Z2" s="180"/>
      <c r="AA2" s="180" t="s">
        <v>59</v>
      </c>
      <c r="AB2" s="180"/>
      <c r="AC2" s="180" t="s">
        <v>60</v>
      </c>
      <c r="AD2" s="180"/>
      <c r="AE2" s="180" t="s">
        <v>61</v>
      </c>
      <c r="AF2" s="181"/>
    </row>
    <row r="3" spans="1:32" ht="35.35" customHeight="1" thickBot="1" x14ac:dyDescent="0.3">
      <c r="A3" s="3" t="s">
        <v>1</v>
      </c>
      <c r="B3" s="48" t="s">
        <v>3</v>
      </c>
      <c r="C3" s="46" t="s">
        <v>4</v>
      </c>
      <c r="D3" s="46" t="s">
        <v>2</v>
      </c>
      <c r="E3" s="46" t="s">
        <v>14</v>
      </c>
      <c r="F3" s="60" t="s">
        <v>34</v>
      </c>
      <c r="G3" s="47" t="s">
        <v>33</v>
      </c>
      <c r="H3" s="63" t="s">
        <v>12</v>
      </c>
      <c r="I3" s="46" t="s">
        <v>13</v>
      </c>
      <c r="J3" s="46" t="s">
        <v>12</v>
      </c>
      <c r="K3" s="46" t="s">
        <v>13</v>
      </c>
      <c r="L3" s="46" t="s">
        <v>12</v>
      </c>
      <c r="M3" s="46" t="s">
        <v>13</v>
      </c>
      <c r="N3" s="46" t="s">
        <v>12</v>
      </c>
      <c r="O3" s="46" t="s">
        <v>13</v>
      </c>
      <c r="P3" s="46" t="s">
        <v>12</v>
      </c>
      <c r="Q3" s="46" t="s">
        <v>13</v>
      </c>
      <c r="R3" s="46" t="s">
        <v>12</v>
      </c>
      <c r="S3" s="46" t="s">
        <v>13</v>
      </c>
      <c r="T3" s="46" t="s">
        <v>12</v>
      </c>
      <c r="U3" s="46" t="s">
        <v>29</v>
      </c>
      <c r="V3" s="51" t="s">
        <v>13</v>
      </c>
      <c r="W3" s="46" t="s">
        <v>12</v>
      </c>
      <c r="X3" s="46" t="s">
        <v>13</v>
      </c>
      <c r="Y3" s="46" t="s">
        <v>12</v>
      </c>
      <c r="Z3" s="46" t="s">
        <v>13</v>
      </c>
      <c r="AA3" s="46" t="s">
        <v>12</v>
      </c>
      <c r="AB3" s="46" t="s">
        <v>13</v>
      </c>
      <c r="AC3" s="46" t="s">
        <v>12</v>
      </c>
      <c r="AD3" s="46" t="s">
        <v>13</v>
      </c>
      <c r="AE3" s="46" t="s">
        <v>12</v>
      </c>
      <c r="AF3" s="47" t="s">
        <v>13</v>
      </c>
    </row>
    <row r="4" spans="1:32" s="79" customFormat="1" ht="14.95" customHeight="1" x14ac:dyDescent="0.25">
      <c r="A4" s="29" t="s">
        <v>106</v>
      </c>
      <c r="B4" s="30" t="s">
        <v>22</v>
      </c>
      <c r="C4" s="33">
        <v>1</v>
      </c>
      <c r="D4" s="83">
        <f t="shared" ref="D4:D35" si="0">SUM(H4,J4,L4,N4,P4,R4,T4,W4,Y4,AA4,AC4,AE4)</f>
        <v>86</v>
      </c>
      <c r="E4" s="84">
        <f t="shared" ref="E4:E35" si="1">SUM(I4+K4+M4+O4+Q4+S4+V4+X4+Z4+AB4+AD4+AF4)</f>
        <v>7.5312500000000004E-2</v>
      </c>
      <c r="F4" s="85">
        <f t="shared" ref="F4:F35" si="2">COUNT(H4,J4,L4,N4,P4,R4,T4,W4,Y4,AA4)</f>
        <v>3</v>
      </c>
      <c r="G4" s="86">
        <f t="shared" ref="G4:G35" si="3">COUNT(AC4, AE4)</f>
        <v>0</v>
      </c>
      <c r="H4" s="109">
        <v>29</v>
      </c>
      <c r="I4" s="110">
        <v>2.2118055555555557E-2</v>
      </c>
      <c r="J4" s="88"/>
      <c r="K4" s="84"/>
      <c r="L4" s="126">
        <v>30</v>
      </c>
      <c r="M4" s="127">
        <v>3.4247685185185187E-2</v>
      </c>
      <c r="N4" s="88"/>
      <c r="O4" s="87"/>
      <c r="P4" s="126">
        <v>27</v>
      </c>
      <c r="Q4" s="127">
        <v>1.894675925925926E-2</v>
      </c>
      <c r="R4" s="82"/>
      <c r="S4" s="87"/>
      <c r="T4" s="88"/>
      <c r="U4" s="88"/>
      <c r="V4" s="89"/>
      <c r="W4" s="82"/>
      <c r="X4" s="87"/>
      <c r="Y4" s="82"/>
      <c r="Z4" s="87"/>
      <c r="AA4" s="82"/>
      <c r="AB4" s="87"/>
      <c r="AC4" s="88"/>
      <c r="AD4" s="84"/>
      <c r="AE4" s="82"/>
      <c r="AF4" s="90"/>
    </row>
    <row r="5" spans="1:32" s="79" customFormat="1" ht="14.95" customHeight="1" x14ac:dyDescent="0.25">
      <c r="A5" s="37" t="s">
        <v>156</v>
      </c>
      <c r="B5" s="38" t="s">
        <v>22</v>
      </c>
      <c r="C5" s="36">
        <v>2</v>
      </c>
      <c r="D5" s="54">
        <f t="shared" si="0"/>
        <v>86</v>
      </c>
      <c r="E5" s="35">
        <f t="shared" si="1"/>
        <v>0.19715277777777776</v>
      </c>
      <c r="F5" s="61">
        <f t="shared" si="2"/>
        <v>3</v>
      </c>
      <c r="G5" s="77">
        <f t="shared" si="3"/>
        <v>0</v>
      </c>
      <c r="H5" s="64"/>
      <c r="I5" s="39"/>
      <c r="J5" s="34"/>
      <c r="K5" s="39"/>
      <c r="L5" s="125">
        <v>29</v>
      </c>
      <c r="M5" s="102">
        <v>4.6759259259259257E-2</v>
      </c>
      <c r="N5" s="116">
        <v>29</v>
      </c>
      <c r="O5" s="102">
        <v>0.1315162037037037</v>
      </c>
      <c r="P5" s="125">
        <v>28</v>
      </c>
      <c r="Q5" s="102">
        <v>1.8877314814814816E-2</v>
      </c>
      <c r="R5" s="36"/>
      <c r="S5" s="39"/>
      <c r="T5" s="36"/>
      <c r="U5" s="34"/>
      <c r="V5" s="52"/>
      <c r="W5" s="36"/>
      <c r="X5" s="39"/>
      <c r="Y5" s="36"/>
      <c r="Z5" s="39"/>
      <c r="AA5" s="36"/>
      <c r="AB5" s="39"/>
      <c r="AC5" s="34"/>
      <c r="AD5" s="39"/>
      <c r="AE5" s="36"/>
      <c r="AF5" s="42"/>
    </row>
    <row r="6" spans="1:32" s="79" customFormat="1" ht="14.95" customHeight="1" x14ac:dyDescent="0.25">
      <c r="A6" s="37" t="s">
        <v>162</v>
      </c>
      <c r="B6" s="38" t="s">
        <v>22</v>
      </c>
      <c r="C6" s="36">
        <v>3</v>
      </c>
      <c r="D6" s="54">
        <f t="shared" si="0"/>
        <v>60</v>
      </c>
      <c r="E6" s="35">
        <f t="shared" si="1"/>
        <v>0.10365740740740741</v>
      </c>
      <c r="F6" s="61">
        <f t="shared" si="2"/>
        <v>2</v>
      </c>
      <c r="G6" s="77">
        <f t="shared" si="3"/>
        <v>0</v>
      </c>
      <c r="H6" s="64"/>
      <c r="I6" s="39"/>
      <c r="J6" s="34"/>
      <c r="K6" s="39"/>
      <c r="L6" s="36"/>
      <c r="M6" s="39"/>
      <c r="N6" s="116">
        <v>30</v>
      </c>
      <c r="O6" s="102">
        <v>8.9039351851851856E-2</v>
      </c>
      <c r="P6" s="125">
        <v>30</v>
      </c>
      <c r="Q6" s="102">
        <v>1.4618055555555556E-2</v>
      </c>
      <c r="R6" s="91"/>
      <c r="S6" s="96"/>
      <c r="T6" s="97"/>
      <c r="U6" s="97"/>
      <c r="V6" s="98"/>
      <c r="W6" s="91"/>
      <c r="X6" s="96"/>
      <c r="Y6" s="91"/>
      <c r="Z6" s="96"/>
      <c r="AA6" s="91"/>
      <c r="AB6" s="96"/>
      <c r="AC6" s="97"/>
      <c r="AD6" s="93"/>
      <c r="AE6" s="91"/>
      <c r="AF6" s="99"/>
    </row>
    <row r="7" spans="1:32" s="79" customFormat="1" ht="14.95" customHeight="1" x14ac:dyDescent="0.25">
      <c r="A7" s="37" t="s">
        <v>87</v>
      </c>
      <c r="B7" s="38" t="s">
        <v>22</v>
      </c>
      <c r="C7" s="36">
        <v>4</v>
      </c>
      <c r="D7" s="92">
        <f t="shared" si="0"/>
        <v>59</v>
      </c>
      <c r="E7" s="93">
        <f t="shared" si="1"/>
        <v>3.1666666666666669E-2</v>
      </c>
      <c r="F7" s="94">
        <f t="shared" si="2"/>
        <v>2</v>
      </c>
      <c r="G7" s="95">
        <f t="shared" si="3"/>
        <v>0</v>
      </c>
      <c r="H7" s="101">
        <v>30</v>
      </c>
      <c r="I7" s="102">
        <v>1.695601851851852E-2</v>
      </c>
      <c r="J7" s="97"/>
      <c r="K7" s="93"/>
      <c r="L7" s="91"/>
      <c r="M7" s="96"/>
      <c r="N7" s="97"/>
      <c r="O7" s="96"/>
      <c r="P7" s="123">
        <v>29</v>
      </c>
      <c r="Q7" s="124">
        <v>1.4710648148148148E-2</v>
      </c>
      <c r="R7" s="36"/>
      <c r="S7" s="39"/>
      <c r="T7" s="36"/>
      <c r="U7" s="34"/>
      <c r="V7" s="52"/>
      <c r="W7" s="36"/>
      <c r="X7" s="39"/>
      <c r="Y7" s="36"/>
      <c r="Z7" s="39"/>
      <c r="AA7" s="36"/>
      <c r="AB7" s="39"/>
      <c r="AC7" s="34"/>
      <c r="AD7" s="39"/>
      <c r="AE7" s="36"/>
      <c r="AF7" s="42"/>
    </row>
    <row r="8" spans="1:32" s="79" customFormat="1" ht="14.95" customHeight="1" x14ac:dyDescent="0.25">
      <c r="A8" s="37" t="s">
        <v>104</v>
      </c>
      <c r="B8" s="38" t="s">
        <v>22</v>
      </c>
      <c r="C8" s="36">
        <v>5</v>
      </c>
      <c r="D8" s="92">
        <f t="shared" si="0"/>
        <v>28</v>
      </c>
      <c r="E8" s="93">
        <f t="shared" si="1"/>
        <v>2.5567129629629634E-2</v>
      </c>
      <c r="F8" s="94">
        <f t="shared" si="2"/>
        <v>1</v>
      </c>
      <c r="G8" s="95">
        <f t="shared" si="3"/>
        <v>0</v>
      </c>
      <c r="H8" s="101">
        <v>28</v>
      </c>
      <c r="I8" s="102">
        <v>2.5567129629629634E-2</v>
      </c>
      <c r="J8" s="97"/>
      <c r="K8" s="93"/>
      <c r="L8" s="91"/>
      <c r="M8" s="96"/>
      <c r="N8" s="97"/>
      <c r="O8" s="96"/>
      <c r="P8" s="91"/>
      <c r="Q8" s="96"/>
      <c r="R8" s="91"/>
      <c r="S8" s="96"/>
      <c r="T8" s="97"/>
      <c r="U8" s="97"/>
      <c r="V8" s="98"/>
      <c r="W8" s="91"/>
      <c r="X8" s="96"/>
      <c r="Y8" s="91"/>
      <c r="Z8" s="96"/>
      <c r="AA8" s="91"/>
      <c r="AB8" s="96"/>
      <c r="AC8" s="97"/>
      <c r="AD8" s="93"/>
      <c r="AE8" s="91"/>
      <c r="AF8" s="99"/>
    </row>
    <row r="9" spans="1:32" s="79" customFormat="1" ht="14.95" customHeight="1" x14ac:dyDescent="0.25">
      <c r="A9" s="37" t="s">
        <v>124</v>
      </c>
      <c r="B9" s="38" t="s">
        <v>8</v>
      </c>
      <c r="C9" s="36">
        <v>1</v>
      </c>
      <c r="D9" s="92">
        <f t="shared" si="0"/>
        <v>115</v>
      </c>
      <c r="E9" s="93">
        <f t="shared" si="1"/>
        <v>20.199270833333333</v>
      </c>
      <c r="F9" s="94">
        <f t="shared" si="2"/>
        <v>4</v>
      </c>
      <c r="G9" s="95">
        <f t="shared" si="3"/>
        <v>0</v>
      </c>
      <c r="H9" s="101">
        <v>28</v>
      </c>
      <c r="I9" s="102">
        <v>2.238425925925926E-2</v>
      </c>
      <c r="J9" s="114">
        <v>29</v>
      </c>
      <c r="K9" s="115">
        <v>20</v>
      </c>
      <c r="L9" s="123">
        <v>29</v>
      </c>
      <c r="M9" s="124">
        <v>3.7870370370370367E-2</v>
      </c>
      <c r="N9" s="114">
        <v>29</v>
      </c>
      <c r="O9" s="124">
        <v>0.13901620370370371</v>
      </c>
      <c r="P9" s="91"/>
      <c r="Q9" s="96"/>
      <c r="R9" s="91"/>
      <c r="S9" s="96"/>
      <c r="T9" s="97"/>
      <c r="U9" s="97"/>
      <c r="V9" s="98"/>
      <c r="W9" s="91"/>
      <c r="X9" s="96"/>
      <c r="Y9" s="91"/>
      <c r="Z9" s="96"/>
      <c r="AA9" s="91"/>
      <c r="AB9" s="96"/>
      <c r="AC9" s="97"/>
      <c r="AD9" s="93"/>
      <c r="AE9" s="91"/>
      <c r="AF9" s="99"/>
    </row>
    <row r="10" spans="1:32" s="79" customFormat="1" ht="14.95" customHeight="1" x14ac:dyDescent="0.25">
      <c r="A10" s="37" t="s">
        <v>112</v>
      </c>
      <c r="B10" s="38" t="s">
        <v>8</v>
      </c>
      <c r="C10" s="36">
        <v>2</v>
      </c>
      <c r="D10" s="92">
        <f t="shared" si="0"/>
        <v>90</v>
      </c>
      <c r="E10" s="93">
        <f t="shared" si="1"/>
        <v>0.23255787037037037</v>
      </c>
      <c r="F10" s="94">
        <f t="shared" si="2"/>
        <v>3</v>
      </c>
      <c r="G10" s="95">
        <f t="shared" si="3"/>
        <v>0</v>
      </c>
      <c r="H10" s="101">
        <v>30</v>
      </c>
      <c r="I10" s="102">
        <v>1.8148148148148146E-2</v>
      </c>
      <c r="J10" s="114">
        <v>30</v>
      </c>
      <c r="K10" s="115">
        <v>0.18255787037037038</v>
      </c>
      <c r="L10" s="123">
        <v>30</v>
      </c>
      <c r="M10" s="124">
        <v>3.1851851851851853E-2</v>
      </c>
      <c r="N10" s="97"/>
      <c r="O10" s="96"/>
      <c r="P10" s="91"/>
      <c r="Q10" s="96"/>
      <c r="R10" s="91"/>
      <c r="S10" s="96"/>
      <c r="T10" s="97"/>
      <c r="U10" s="97"/>
      <c r="V10" s="98"/>
      <c r="W10" s="91"/>
      <c r="X10" s="96"/>
      <c r="Y10" s="91"/>
      <c r="Z10" s="96"/>
      <c r="AA10" s="91"/>
      <c r="AB10" s="96"/>
      <c r="AC10" s="97"/>
      <c r="AD10" s="93"/>
      <c r="AE10" s="91"/>
      <c r="AF10" s="99"/>
    </row>
    <row r="11" spans="1:32" s="79" customFormat="1" ht="14.95" customHeight="1" x14ac:dyDescent="0.25">
      <c r="A11" s="37" t="s">
        <v>85</v>
      </c>
      <c r="B11" s="38" t="s">
        <v>8</v>
      </c>
      <c r="C11" s="36">
        <v>3</v>
      </c>
      <c r="D11" s="92">
        <f t="shared" si="0"/>
        <v>85</v>
      </c>
      <c r="E11" s="93">
        <f t="shared" si="1"/>
        <v>9.0983796296296299E-2</v>
      </c>
      <c r="F11" s="94">
        <f t="shared" si="2"/>
        <v>3</v>
      </c>
      <c r="G11" s="95">
        <f t="shared" si="3"/>
        <v>0</v>
      </c>
      <c r="H11" s="101">
        <v>27</v>
      </c>
      <c r="I11" s="102">
        <v>2.2754629629629628E-2</v>
      </c>
      <c r="J11" s="97"/>
      <c r="K11" s="93"/>
      <c r="L11" s="123">
        <v>28</v>
      </c>
      <c r="M11" s="124">
        <v>4.5555555555555551E-2</v>
      </c>
      <c r="N11" s="97"/>
      <c r="O11" s="96"/>
      <c r="P11" s="123">
        <v>30</v>
      </c>
      <c r="Q11" s="124">
        <v>2.2673611111111113E-2</v>
      </c>
      <c r="R11" s="91"/>
      <c r="S11" s="96"/>
      <c r="T11" s="97"/>
      <c r="U11" s="97"/>
      <c r="V11" s="98"/>
      <c r="W11" s="91"/>
      <c r="X11" s="96"/>
      <c r="Y11" s="91"/>
      <c r="Z11" s="96"/>
      <c r="AA11" s="91"/>
      <c r="AB11" s="96"/>
      <c r="AC11" s="97"/>
      <c r="AD11" s="93"/>
      <c r="AE11" s="91"/>
      <c r="AF11" s="99"/>
    </row>
    <row r="12" spans="1:32" s="79" customFormat="1" ht="14.95" customHeight="1" x14ac:dyDescent="0.25">
      <c r="A12" s="37" t="s">
        <v>159</v>
      </c>
      <c r="B12" s="38" t="s">
        <v>8</v>
      </c>
      <c r="C12" s="36">
        <v>4</v>
      </c>
      <c r="D12" s="54">
        <f t="shared" si="0"/>
        <v>30</v>
      </c>
      <c r="E12" s="35">
        <f t="shared" si="1"/>
        <v>0.13186342592592593</v>
      </c>
      <c r="F12" s="61">
        <f t="shared" si="2"/>
        <v>1</v>
      </c>
      <c r="G12" s="77">
        <f t="shared" si="3"/>
        <v>0</v>
      </c>
      <c r="H12" s="64"/>
      <c r="I12" s="39"/>
      <c r="J12" s="34"/>
      <c r="K12" s="39"/>
      <c r="L12" s="36"/>
      <c r="M12" s="39"/>
      <c r="N12" s="116">
        <v>30</v>
      </c>
      <c r="O12" s="102">
        <v>0.13186342592592593</v>
      </c>
      <c r="P12" s="36"/>
      <c r="Q12" s="39"/>
      <c r="R12" s="36"/>
      <c r="S12" s="39"/>
      <c r="T12" s="36"/>
      <c r="U12" s="34"/>
      <c r="V12" s="52"/>
      <c r="W12" s="36"/>
      <c r="X12" s="39"/>
      <c r="Y12" s="36"/>
      <c r="Z12" s="39"/>
      <c r="AA12" s="36"/>
      <c r="AB12" s="39"/>
      <c r="AC12" s="34"/>
      <c r="AD12" s="39"/>
      <c r="AE12" s="36"/>
      <c r="AF12" s="42"/>
    </row>
    <row r="13" spans="1:32" s="79" customFormat="1" ht="14.95" customHeight="1" x14ac:dyDescent="0.25">
      <c r="A13" s="37" t="s">
        <v>103</v>
      </c>
      <c r="B13" s="38" t="s">
        <v>8</v>
      </c>
      <c r="C13" s="36">
        <v>5</v>
      </c>
      <c r="D13" s="92">
        <f t="shared" si="0"/>
        <v>29</v>
      </c>
      <c r="E13" s="93">
        <f t="shared" si="1"/>
        <v>2.1006944444444443E-2</v>
      </c>
      <c r="F13" s="94">
        <f t="shared" si="2"/>
        <v>1</v>
      </c>
      <c r="G13" s="95">
        <f t="shared" si="3"/>
        <v>0</v>
      </c>
      <c r="H13" s="101">
        <v>29</v>
      </c>
      <c r="I13" s="102">
        <v>2.1006944444444443E-2</v>
      </c>
      <c r="J13" s="97"/>
      <c r="K13" s="93"/>
      <c r="L13" s="91"/>
      <c r="M13" s="96"/>
      <c r="N13" s="97"/>
      <c r="O13" s="96"/>
      <c r="P13" s="91"/>
      <c r="Q13" s="96"/>
      <c r="R13" s="91"/>
      <c r="S13" s="96"/>
      <c r="T13" s="97"/>
      <c r="U13" s="97"/>
      <c r="V13" s="98"/>
      <c r="W13" s="91"/>
      <c r="X13" s="96"/>
      <c r="Y13" s="91"/>
      <c r="Z13" s="96"/>
      <c r="AA13" s="91"/>
      <c r="AB13" s="96"/>
      <c r="AC13" s="97"/>
      <c r="AD13" s="93"/>
      <c r="AE13" s="91"/>
      <c r="AF13" s="99"/>
    </row>
    <row r="14" spans="1:32" s="79" customFormat="1" ht="14.95" customHeight="1" x14ac:dyDescent="0.25">
      <c r="A14" s="37" t="s">
        <v>121</v>
      </c>
      <c r="B14" s="38" t="s">
        <v>9</v>
      </c>
      <c r="C14" s="36">
        <v>1</v>
      </c>
      <c r="D14" s="92">
        <f t="shared" si="0"/>
        <v>142</v>
      </c>
      <c r="E14" s="93">
        <f t="shared" si="1"/>
        <v>0.47334490740740742</v>
      </c>
      <c r="F14" s="94">
        <f t="shared" si="2"/>
        <v>5</v>
      </c>
      <c r="G14" s="95">
        <f t="shared" si="3"/>
        <v>0</v>
      </c>
      <c r="H14" s="101">
        <v>29</v>
      </c>
      <c r="I14" s="102">
        <v>1.8692129629629631E-2</v>
      </c>
      <c r="J14" s="114">
        <v>26</v>
      </c>
      <c r="K14" s="115">
        <v>0.30863425925925925</v>
      </c>
      <c r="L14" s="123">
        <v>29</v>
      </c>
      <c r="M14" s="124">
        <v>3.3981481481481481E-2</v>
      </c>
      <c r="N14" s="114">
        <v>29</v>
      </c>
      <c r="O14" s="124">
        <v>9.5636574074074068E-2</v>
      </c>
      <c r="P14" s="123">
        <v>29</v>
      </c>
      <c r="Q14" s="124">
        <v>1.6400462962962964E-2</v>
      </c>
      <c r="R14" s="91"/>
      <c r="S14" s="96"/>
      <c r="T14" s="97"/>
      <c r="U14" s="97"/>
      <c r="V14" s="98"/>
      <c r="W14" s="91"/>
      <c r="X14" s="96"/>
      <c r="Y14" s="91"/>
      <c r="Z14" s="96"/>
      <c r="AA14" s="91"/>
      <c r="AB14" s="96"/>
      <c r="AC14" s="97"/>
      <c r="AD14" s="93"/>
      <c r="AE14" s="91"/>
      <c r="AF14" s="99"/>
    </row>
    <row r="15" spans="1:32" s="79" customFormat="1" ht="14.95" customHeight="1" x14ac:dyDescent="0.25">
      <c r="A15" s="37" t="s">
        <v>118</v>
      </c>
      <c r="B15" s="38" t="s">
        <v>9</v>
      </c>
      <c r="C15" s="36">
        <v>2</v>
      </c>
      <c r="D15" s="92">
        <f t="shared" si="0"/>
        <v>133</v>
      </c>
      <c r="E15" s="93">
        <f t="shared" si="1"/>
        <v>0.45362268518518517</v>
      </c>
      <c r="F15" s="94">
        <f t="shared" si="2"/>
        <v>5</v>
      </c>
      <c r="G15" s="95">
        <f t="shared" si="3"/>
        <v>0</v>
      </c>
      <c r="H15" s="101">
        <v>22</v>
      </c>
      <c r="I15" s="102">
        <v>2.5960648148148149E-2</v>
      </c>
      <c r="J15" s="114">
        <v>29</v>
      </c>
      <c r="K15" s="115">
        <v>0.24626157407407409</v>
      </c>
      <c r="L15" s="123">
        <v>27</v>
      </c>
      <c r="M15" s="124">
        <v>3.7025462962962961E-2</v>
      </c>
      <c r="N15" s="114">
        <v>27</v>
      </c>
      <c r="O15" s="124">
        <v>0.12565972222222221</v>
      </c>
      <c r="P15" s="123">
        <v>28</v>
      </c>
      <c r="Q15" s="124">
        <v>1.8715277777777779E-2</v>
      </c>
      <c r="R15" s="91"/>
      <c r="S15" s="96"/>
      <c r="T15" s="97"/>
      <c r="U15" s="97"/>
      <c r="V15" s="98"/>
      <c r="W15" s="91"/>
      <c r="X15" s="96"/>
      <c r="Y15" s="91"/>
      <c r="Z15" s="96"/>
      <c r="AA15" s="91"/>
      <c r="AB15" s="96"/>
      <c r="AC15" s="97"/>
      <c r="AD15" s="93"/>
      <c r="AE15" s="91"/>
      <c r="AF15" s="99"/>
    </row>
    <row r="16" spans="1:32" s="79" customFormat="1" ht="14.95" customHeight="1" x14ac:dyDescent="0.25">
      <c r="A16" s="37" t="s">
        <v>98</v>
      </c>
      <c r="B16" s="38" t="s">
        <v>9</v>
      </c>
      <c r="C16" s="36">
        <v>3</v>
      </c>
      <c r="D16" s="92">
        <f t="shared" si="0"/>
        <v>133</v>
      </c>
      <c r="E16" s="93">
        <f t="shared" si="1"/>
        <v>0.52432870370370366</v>
      </c>
      <c r="F16" s="94">
        <f t="shared" si="2"/>
        <v>5</v>
      </c>
      <c r="G16" s="95">
        <f t="shared" si="3"/>
        <v>0</v>
      </c>
      <c r="H16" s="101">
        <v>26</v>
      </c>
      <c r="I16" s="102">
        <v>2.0393518518518519E-2</v>
      </c>
      <c r="J16" s="114">
        <v>27</v>
      </c>
      <c r="K16" s="115">
        <v>0.30746527777777777</v>
      </c>
      <c r="L16" s="123">
        <v>28</v>
      </c>
      <c r="M16" s="124">
        <v>3.6319444444444439E-2</v>
      </c>
      <c r="N16" s="114">
        <v>25</v>
      </c>
      <c r="O16" s="124">
        <v>0.13890046296296296</v>
      </c>
      <c r="P16" s="123">
        <v>27</v>
      </c>
      <c r="Q16" s="124">
        <v>2.1250000000000002E-2</v>
      </c>
      <c r="R16" s="91"/>
      <c r="S16" s="96"/>
      <c r="T16" s="97"/>
      <c r="U16" s="97"/>
      <c r="V16" s="98"/>
      <c r="W16" s="91"/>
      <c r="X16" s="96"/>
      <c r="Y16" s="91"/>
      <c r="Z16" s="96"/>
      <c r="AA16" s="91"/>
      <c r="AB16" s="96"/>
      <c r="AC16" s="97"/>
      <c r="AD16" s="93"/>
      <c r="AE16" s="91"/>
      <c r="AF16" s="99"/>
    </row>
    <row r="17" spans="1:32" s="79" customFormat="1" ht="14.95" customHeight="1" x14ac:dyDescent="0.25">
      <c r="A17" s="37" t="s">
        <v>100</v>
      </c>
      <c r="B17" s="38" t="s">
        <v>9</v>
      </c>
      <c r="C17" s="36">
        <v>4</v>
      </c>
      <c r="D17" s="92">
        <f t="shared" si="0"/>
        <v>120</v>
      </c>
      <c r="E17" s="93">
        <f t="shared" si="1"/>
        <v>0.15910879629629632</v>
      </c>
      <c r="F17" s="94">
        <f t="shared" si="2"/>
        <v>4</v>
      </c>
      <c r="G17" s="95">
        <f t="shared" si="3"/>
        <v>0</v>
      </c>
      <c r="H17" s="101">
        <v>30</v>
      </c>
      <c r="I17" s="102">
        <v>1.726851851851852E-2</v>
      </c>
      <c r="J17" s="97"/>
      <c r="K17" s="93"/>
      <c r="L17" s="123">
        <v>30</v>
      </c>
      <c r="M17" s="124">
        <v>3.1203703703703702E-2</v>
      </c>
      <c r="N17" s="114">
        <v>30</v>
      </c>
      <c r="O17" s="124">
        <v>9.5069444444444443E-2</v>
      </c>
      <c r="P17" s="123">
        <v>30</v>
      </c>
      <c r="Q17" s="124">
        <v>1.556712962962963E-2</v>
      </c>
      <c r="R17" s="91"/>
      <c r="S17" s="96"/>
      <c r="T17" s="97"/>
      <c r="U17" s="97"/>
      <c r="V17" s="98"/>
      <c r="W17" s="91"/>
      <c r="X17" s="96"/>
      <c r="Y17" s="91"/>
      <c r="Z17" s="96"/>
      <c r="AA17" s="91"/>
      <c r="AB17" s="96"/>
      <c r="AC17" s="97"/>
      <c r="AD17" s="93"/>
      <c r="AE17" s="91"/>
      <c r="AF17" s="99"/>
    </row>
    <row r="18" spans="1:32" s="79" customFormat="1" ht="14.95" customHeight="1" x14ac:dyDescent="0.25">
      <c r="A18" s="37" t="s">
        <v>111</v>
      </c>
      <c r="B18" s="38" t="s">
        <v>9</v>
      </c>
      <c r="C18" s="36">
        <v>5</v>
      </c>
      <c r="D18" s="92">
        <f t="shared" si="0"/>
        <v>105</v>
      </c>
      <c r="E18" s="93">
        <f t="shared" si="1"/>
        <v>0.38813657407407404</v>
      </c>
      <c r="F18" s="94">
        <f t="shared" si="2"/>
        <v>4</v>
      </c>
      <c r="G18" s="95">
        <f t="shared" si="3"/>
        <v>0</v>
      </c>
      <c r="H18" s="101">
        <v>26</v>
      </c>
      <c r="I18" s="102">
        <v>2.0393518518518519E-2</v>
      </c>
      <c r="J18" s="114">
        <v>26</v>
      </c>
      <c r="K18" s="115">
        <v>0.30863425925925925</v>
      </c>
      <c r="L18" s="123">
        <v>26</v>
      </c>
      <c r="M18" s="124">
        <v>3.78587962962963E-2</v>
      </c>
      <c r="N18" s="97"/>
      <c r="O18" s="100"/>
      <c r="P18" s="123">
        <v>27</v>
      </c>
      <c r="Q18" s="124">
        <v>2.1250000000000002E-2</v>
      </c>
      <c r="R18" s="91"/>
      <c r="S18" s="96"/>
      <c r="T18" s="97"/>
      <c r="U18" s="97"/>
      <c r="V18" s="98"/>
      <c r="W18" s="91"/>
      <c r="X18" s="96"/>
      <c r="Y18" s="91"/>
      <c r="Z18" s="96"/>
      <c r="AA18" s="91"/>
      <c r="AB18" s="96"/>
      <c r="AC18" s="97"/>
      <c r="AD18" s="93"/>
      <c r="AE18" s="91"/>
      <c r="AF18" s="99"/>
    </row>
    <row r="19" spans="1:32" s="79" customFormat="1" ht="14.95" customHeight="1" x14ac:dyDescent="0.25">
      <c r="A19" s="37" t="s">
        <v>152</v>
      </c>
      <c r="B19" s="38" t="s">
        <v>9</v>
      </c>
      <c r="C19" s="36">
        <v>6</v>
      </c>
      <c r="D19" s="54">
        <f t="shared" si="0"/>
        <v>94</v>
      </c>
      <c r="E19" s="35">
        <f t="shared" si="1"/>
        <v>0.29425925925925922</v>
      </c>
      <c r="F19" s="61">
        <f t="shared" si="2"/>
        <v>4</v>
      </c>
      <c r="G19" s="77">
        <f t="shared" si="3"/>
        <v>0</v>
      </c>
      <c r="H19" s="101">
        <v>21</v>
      </c>
      <c r="I19" s="102">
        <v>2.6249999999999999E-2</v>
      </c>
      <c r="J19" s="34"/>
      <c r="K19" s="39"/>
      <c r="L19" s="125">
        <v>25</v>
      </c>
      <c r="M19" s="102">
        <v>4.6354166666666669E-2</v>
      </c>
      <c r="N19" s="116">
        <v>23</v>
      </c>
      <c r="O19" s="102">
        <v>0.19652777777777777</v>
      </c>
      <c r="P19" s="125">
        <v>25</v>
      </c>
      <c r="Q19" s="102">
        <v>2.5127314814814811E-2</v>
      </c>
      <c r="R19" s="91"/>
      <c r="S19" s="96"/>
      <c r="T19" s="97"/>
      <c r="U19" s="97"/>
      <c r="V19" s="98"/>
      <c r="W19" s="91"/>
      <c r="X19" s="96"/>
      <c r="Y19" s="91"/>
      <c r="Z19" s="96"/>
      <c r="AA19" s="91"/>
      <c r="AB19" s="96"/>
      <c r="AC19" s="97"/>
      <c r="AD19" s="93"/>
      <c r="AE19" s="91"/>
      <c r="AF19" s="99"/>
    </row>
    <row r="20" spans="1:32" s="79" customFormat="1" ht="14.95" customHeight="1" x14ac:dyDescent="0.25">
      <c r="A20" s="37" t="s">
        <v>70</v>
      </c>
      <c r="B20" s="38" t="s">
        <v>9</v>
      </c>
      <c r="C20" s="36">
        <v>7</v>
      </c>
      <c r="D20" s="92">
        <f t="shared" si="0"/>
        <v>89</v>
      </c>
      <c r="E20" s="93">
        <f t="shared" si="1"/>
        <v>0.30849537037037034</v>
      </c>
      <c r="F20" s="94">
        <f t="shared" si="2"/>
        <v>4</v>
      </c>
      <c r="G20" s="95">
        <f t="shared" si="3"/>
        <v>0</v>
      </c>
      <c r="H20" s="101">
        <v>19</v>
      </c>
      <c r="I20" s="102">
        <v>2.855324074074074E-2</v>
      </c>
      <c r="J20" s="97"/>
      <c r="K20" s="93"/>
      <c r="L20" s="123">
        <v>24</v>
      </c>
      <c r="M20" s="124">
        <v>5.0057870370370371E-2</v>
      </c>
      <c r="N20" s="114">
        <v>22</v>
      </c>
      <c r="O20" s="124">
        <v>0.20465277777777779</v>
      </c>
      <c r="P20" s="123">
        <v>24</v>
      </c>
      <c r="Q20" s="124">
        <v>2.5231481481481483E-2</v>
      </c>
      <c r="R20" s="91"/>
      <c r="S20" s="96"/>
      <c r="T20" s="97"/>
      <c r="U20" s="97"/>
      <c r="V20" s="98"/>
      <c r="W20" s="91"/>
      <c r="X20" s="96"/>
      <c r="Y20" s="91"/>
      <c r="Z20" s="96"/>
      <c r="AA20" s="91"/>
      <c r="AB20" s="96"/>
      <c r="AC20" s="97"/>
      <c r="AD20" s="93"/>
      <c r="AE20" s="91"/>
      <c r="AF20" s="99"/>
    </row>
    <row r="21" spans="1:32" s="79" customFormat="1" ht="14.95" customHeight="1" x14ac:dyDescent="0.25">
      <c r="A21" s="37" t="s">
        <v>109</v>
      </c>
      <c r="B21" s="38" t="s">
        <v>9</v>
      </c>
      <c r="C21" s="36">
        <v>8</v>
      </c>
      <c r="D21" s="92">
        <f t="shared" si="0"/>
        <v>83</v>
      </c>
      <c r="E21" s="93">
        <f t="shared" si="1"/>
        <v>0.38067129629629626</v>
      </c>
      <c r="F21" s="94">
        <f t="shared" si="2"/>
        <v>3</v>
      </c>
      <c r="G21" s="95">
        <f t="shared" si="3"/>
        <v>0</v>
      </c>
      <c r="H21" s="101">
        <v>27</v>
      </c>
      <c r="I21" s="102">
        <v>1.9560185185185184E-2</v>
      </c>
      <c r="J21" s="114">
        <v>28</v>
      </c>
      <c r="K21" s="115">
        <v>0.24924768518518517</v>
      </c>
      <c r="L21" s="91"/>
      <c r="M21" s="96"/>
      <c r="N21" s="114">
        <v>28</v>
      </c>
      <c r="O21" s="124">
        <v>0.11186342592592592</v>
      </c>
      <c r="P21" s="91"/>
      <c r="Q21" s="96"/>
      <c r="R21" s="36"/>
      <c r="S21" s="39"/>
      <c r="T21" s="36"/>
      <c r="U21" s="34"/>
      <c r="V21" s="52"/>
      <c r="W21" s="36"/>
      <c r="X21" s="39"/>
      <c r="Y21" s="36"/>
      <c r="Z21" s="39"/>
      <c r="AA21" s="36"/>
      <c r="AB21" s="39"/>
      <c r="AC21" s="34"/>
      <c r="AD21" s="39"/>
      <c r="AE21" s="36"/>
      <c r="AF21" s="42"/>
    </row>
    <row r="22" spans="1:32" s="79" customFormat="1" ht="14.95" customHeight="1" x14ac:dyDescent="0.25">
      <c r="A22" s="37" t="s">
        <v>110</v>
      </c>
      <c r="B22" s="38" t="s">
        <v>9</v>
      </c>
      <c r="C22" s="36">
        <v>9</v>
      </c>
      <c r="D22" s="92">
        <f t="shared" si="0"/>
        <v>54</v>
      </c>
      <c r="E22" s="93">
        <f t="shared" si="1"/>
        <v>0.15113425925925927</v>
      </c>
      <c r="F22" s="94">
        <f t="shared" si="2"/>
        <v>2</v>
      </c>
      <c r="G22" s="95">
        <f t="shared" si="3"/>
        <v>0</v>
      </c>
      <c r="H22" s="101">
        <v>28</v>
      </c>
      <c r="I22" s="102">
        <v>1.9270833333333334E-2</v>
      </c>
      <c r="J22" s="97"/>
      <c r="K22" s="93"/>
      <c r="L22" s="91"/>
      <c r="M22" s="96"/>
      <c r="N22" s="114">
        <v>26</v>
      </c>
      <c r="O22" s="124">
        <v>0.13186342592592593</v>
      </c>
      <c r="P22" s="91"/>
      <c r="Q22" s="96"/>
      <c r="R22" s="91"/>
      <c r="S22" s="96"/>
      <c r="T22" s="97"/>
      <c r="U22" s="97"/>
      <c r="V22" s="98"/>
      <c r="W22" s="91"/>
      <c r="X22" s="96"/>
      <c r="Y22" s="91"/>
      <c r="Z22" s="96"/>
      <c r="AA22" s="91"/>
      <c r="AB22" s="96"/>
      <c r="AC22" s="97"/>
      <c r="AD22" s="93"/>
      <c r="AE22" s="91"/>
      <c r="AF22" s="99"/>
    </row>
    <row r="23" spans="1:32" s="79" customFormat="1" ht="14.95" customHeight="1" x14ac:dyDescent="0.25">
      <c r="A23" s="37" t="s">
        <v>138</v>
      </c>
      <c r="B23" s="38" t="s">
        <v>9</v>
      </c>
      <c r="C23" s="36">
        <v>10</v>
      </c>
      <c r="D23" s="92">
        <f t="shared" si="0"/>
        <v>30</v>
      </c>
      <c r="E23" s="93">
        <f t="shared" si="1"/>
        <v>0.2341550925925926</v>
      </c>
      <c r="F23" s="94">
        <f t="shared" si="2"/>
        <v>1</v>
      </c>
      <c r="G23" s="95">
        <f t="shared" si="3"/>
        <v>0</v>
      </c>
      <c r="H23" s="64"/>
      <c r="I23" s="39"/>
      <c r="J23" s="114">
        <v>30</v>
      </c>
      <c r="K23" s="115">
        <v>0.2341550925925926</v>
      </c>
      <c r="L23" s="91"/>
      <c r="M23" s="96"/>
      <c r="N23" s="97"/>
      <c r="O23" s="96"/>
      <c r="P23" s="91"/>
      <c r="Q23" s="96"/>
      <c r="R23" s="91"/>
      <c r="S23" s="96"/>
      <c r="T23" s="97"/>
      <c r="U23" s="97"/>
      <c r="V23" s="98"/>
      <c r="W23" s="91"/>
      <c r="X23" s="96"/>
      <c r="Y23" s="91"/>
      <c r="Z23" s="96"/>
      <c r="AA23" s="91"/>
      <c r="AB23" s="96"/>
      <c r="AC23" s="97"/>
      <c r="AD23" s="93"/>
      <c r="AE23" s="91"/>
      <c r="AF23" s="99"/>
    </row>
    <row r="24" spans="1:32" s="79" customFormat="1" ht="14.95" customHeight="1" x14ac:dyDescent="0.25">
      <c r="A24" s="37" t="s">
        <v>92</v>
      </c>
      <c r="B24" s="38" t="s">
        <v>9</v>
      </c>
      <c r="C24" s="36">
        <v>11</v>
      </c>
      <c r="D24" s="92">
        <f t="shared" si="0"/>
        <v>24</v>
      </c>
      <c r="E24" s="93">
        <f t="shared" si="1"/>
        <v>2.2372685185185186E-2</v>
      </c>
      <c r="F24" s="94">
        <f t="shared" si="2"/>
        <v>1</v>
      </c>
      <c r="G24" s="95">
        <f t="shared" si="3"/>
        <v>0</v>
      </c>
      <c r="H24" s="101">
        <v>24</v>
      </c>
      <c r="I24" s="102">
        <v>2.2372685185185186E-2</v>
      </c>
      <c r="J24" s="97"/>
      <c r="K24" s="93"/>
      <c r="L24" s="91"/>
      <c r="M24" s="96"/>
      <c r="N24" s="97"/>
      <c r="O24" s="96"/>
      <c r="P24" s="36"/>
      <c r="Q24" s="39"/>
      <c r="R24" s="36"/>
      <c r="S24" s="39"/>
      <c r="T24" s="36"/>
      <c r="U24" s="34"/>
      <c r="V24" s="52"/>
      <c r="W24" s="36"/>
      <c r="X24" s="39"/>
      <c r="Y24" s="36"/>
      <c r="Z24" s="39"/>
      <c r="AA24" s="36"/>
      <c r="AB24" s="39"/>
      <c r="AC24" s="34"/>
      <c r="AD24" s="39"/>
      <c r="AE24" s="36"/>
      <c r="AF24" s="42"/>
    </row>
    <row r="25" spans="1:32" s="79" customFormat="1" ht="14.95" customHeight="1" x14ac:dyDescent="0.25">
      <c r="A25" s="37" t="s">
        <v>160</v>
      </c>
      <c r="B25" s="38" t="s">
        <v>9</v>
      </c>
      <c r="C25" s="36">
        <v>12</v>
      </c>
      <c r="D25" s="54">
        <f t="shared" si="0"/>
        <v>24</v>
      </c>
      <c r="E25" s="35">
        <f t="shared" si="1"/>
        <v>0.14386574074074074</v>
      </c>
      <c r="F25" s="61">
        <f t="shared" si="2"/>
        <v>1</v>
      </c>
      <c r="G25" s="77">
        <f t="shared" si="3"/>
        <v>0</v>
      </c>
      <c r="H25" s="64"/>
      <c r="I25" s="39"/>
      <c r="J25" s="34"/>
      <c r="K25" s="39"/>
      <c r="L25" s="36"/>
      <c r="M25" s="39"/>
      <c r="N25" s="116">
        <v>24</v>
      </c>
      <c r="O25" s="102">
        <v>0.14386574074074074</v>
      </c>
      <c r="P25" s="91"/>
      <c r="Q25" s="96"/>
      <c r="R25" s="91"/>
      <c r="S25" s="96"/>
      <c r="T25" s="97"/>
      <c r="U25" s="97"/>
      <c r="V25" s="98"/>
      <c r="W25" s="91"/>
      <c r="X25" s="96"/>
      <c r="Y25" s="91"/>
      <c r="Z25" s="96"/>
      <c r="AA25" s="91"/>
      <c r="AB25" s="96"/>
      <c r="AC25" s="97"/>
      <c r="AD25" s="93"/>
      <c r="AE25" s="91"/>
      <c r="AF25" s="99"/>
    </row>
    <row r="26" spans="1:32" s="79" customFormat="1" ht="14.95" customHeight="1" x14ac:dyDescent="0.25">
      <c r="A26" s="37" t="s">
        <v>99</v>
      </c>
      <c r="B26" s="38" t="s">
        <v>9</v>
      </c>
      <c r="C26" s="36">
        <v>13</v>
      </c>
      <c r="D26" s="92">
        <f t="shared" si="0"/>
        <v>23</v>
      </c>
      <c r="E26" s="93">
        <f t="shared" si="1"/>
        <v>2.480324074074074E-2</v>
      </c>
      <c r="F26" s="94">
        <f t="shared" si="2"/>
        <v>1</v>
      </c>
      <c r="G26" s="95">
        <f t="shared" si="3"/>
        <v>0</v>
      </c>
      <c r="H26" s="101">
        <v>23</v>
      </c>
      <c r="I26" s="102">
        <v>2.480324074074074E-2</v>
      </c>
      <c r="J26" s="97"/>
      <c r="K26" s="93"/>
      <c r="L26" s="91"/>
      <c r="M26" s="96"/>
      <c r="N26" s="97"/>
      <c r="O26" s="96"/>
      <c r="P26" s="91"/>
      <c r="Q26" s="96"/>
      <c r="R26" s="91"/>
      <c r="S26" s="96"/>
      <c r="T26" s="97"/>
      <c r="U26" s="97"/>
      <c r="V26" s="98"/>
      <c r="W26" s="91"/>
      <c r="X26" s="96"/>
      <c r="Y26" s="91"/>
      <c r="Z26" s="96"/>
      <c r="AA26" s="91"/>
      <c r="AB26" s="96"/>
      <c r="AC26" s="97"/>
      <c r="AD26" s="93"/>
      <c r="AE26" s="91"/>
      <c r="AF26" s="99"/>
    </row>
    <row r="27" spans="1:32" s="79" customFormat="1" ht="14.95" customHeight="1" x14ac:dyDescent="0.25">
      <c r="A27" s="37" t="s">
        <v>122</v>
      </c>
      <c r="B27" s="38" t="s">
        <v>9</v>
      </c>
      <c r="C27" s="36">
        <v>14</v>
      </c>
      <c r="D27" s="92">
        <f t="shared" si="0"/>
        <v>20</v>
      </c>
      <c r="E27" s="93">
        <f t="shared" si="1"/>
        <v>2.6331018518518517E-2</v>
      </c>
      <c r="F27" s="94">
        <f t="shared" si="2"/>
        <v>1</v>
      </c>
      <c r="G27" s="95">
        <f t="shared" si="3"/>
        <v>0</v>
      </c>
      <c r="H27" s="101">
        <v>20</v>
      </c>
      <c r="I27" s="102">
        <v>2.6331018518518517E-2</v>
      </c>
      <c r="J27" s="97"/>
      <c r="K27" s="93"/>
      <c r="L27" s="91"/>
      <c r="M27" s="96"/>
      <c r="N27" s="97"/>
      <c r="O27" s="96"/>
      <c r="P27" s="91"/>
      <c r="Q27" s="96"/>
      <c r="R27" s="91"/>
      <c r="S27" s="96"/>
      <c r="T27" s="97"/>
      <c r="U27" s="97"/>
      <c r="V27" s="98"/>
      <c r="W27" s="91"/>
      <c r="X27" s="96"/>
      <c r="Y27" s="91"/>
      <c r="Z27" s="96"/>
      <c r="AA27" s="91"/>
      <c r="AB27" s="96"/>
      <c r="AC27" s="97"/>
      <c r="AD27" s="93"/>
      <c r="AE27" s="91"/>
      <c r="AF27" s="99"/>
    </row>
    <row r="28" spans="1:32" s="79" customFormat="1" ht="14.95" customHeight="1" x14ac:dyDescent="0.25">
      <c r="A28" s="37" t="s">
        <v>129</v>
      </c>
      <c r="B28" s="38" t="s">
        <v>9</v>
      </c>
      <c r="C28" s="36">
        <v>15</v>
      </c>
      <c r="D28" s="92">
        <f t="shared" si="0"/>
        <v>18</v>
      </c>
      <c r="E28" s="93">
        <f t="shared" si="1"/>
        <v>2.9664351851851855E-2</v>
      </c>
      <c r="F28" s="94">
        <f t="shared" si="2"/>
        <v>1</v>
      </c>
      <c r="G28" s="95">
        <f t="shared" si="3"/>
        <v>0</v>
      </c>
      <c r="H28" s="101">
        <v>18</v>
      </c>
      <c r="I28" s="102">
        <v>2.9664351851851855E-2</v>
      </c>
      <c r="J28" s="97"/>
      <c r="K28" s="93"/>
      <c r="L28" s="91"/>
      <c r="M28" s="96"/>
      <c r="N28" s="97"/>
      <c r="O28" s="96"/>
      <c r="P28" s="91"/>
      <c r="Q28" s="96"/>
      <c r="R28" s="91"/>
      <c r="S28" s="96"/>
      <c r="T28" s="97"/>
      <c r="U28" s="97"/>
      <c r="V28" s="98"/>
      <c r="W28" s="91"/>
      <c r="X28" s="96"/>
      <c r="Y28" s="91"/>
      <c r="Z28" s="96"/>
      <c r="AA28" s="91"/>
      <c r="AB28" s="96"/>
      <c r="AC28" s="97"/>
      <c r="AD28" s="93"/>
      <c r="AE28" s="91"/>
      <c r="AF28" s="99"/>
    </row>
    <row r="29" spans="1:32" s="79" customFormat="1" ht="14.95" customHeight="1" x14ac:dyDescent="0.25">
      <c r="A29" s="37" t="s">
        <v>89</v>
      </c>
      <c r="B29" s="38" t="s">
        <v>10</v>
      </c>
      <c r="C29" s="36">
        <v>1</v>
      </c>
      <c r="D29" s="92">
        <f t="shared" si="0"/>
        <v>149</v>
      </c>
      <c r="E29" s="93">
        <f t="shared" si="1"/>
        <v>0.41817129629629629</v>
      </c>
      <c r="F29" s="94">
        <f t="shared" si="2"/>
        <v>5</v>
      </c>
      <c r="G29" s="95">
        <f t="shared" si="3"/>
        <v>0</v>
      </c>
      <c r="H29" s="101">
        <v>29</v>
      </c>
      <c r="I29" s="102">
        <v>2.0358796296296295E-2</v>
      </c>
      <c r="J29" s="114">
        <v>30</v>
      </c>
      <c r="K29" s="115">
        <v>0.24145833333333333</v>
      </c>
      <c r="L29" s="123">
        <v>30</v>
      </c>
      <c r="M29" s="124">
        <v>3.6493055555555549E-2</v>
      </c>
      <c r="N29" s="114">
        <v>30</v>
      </c>
      <c r="O29" s="124">
        <v>0.10258101851851852</v>
      </c>
      <c r="P29" s="123">
        <v>30</v>
      </c>
      <c r="Q29" s="124">
        <v>1.7280092592592593E-2</v>
      </c>
      <c r="R29" s="91"/>
      <c r="S29" s="96"/>
      <c r="T29" s="97"/>
      <c r="U29" s="97"/>
      <c r="V29" s="98"/>
      <c r="W29" s="91"/>
      <c r="X29" s="96"/>
      <c r="Y29" s="91"/>
      <c r="Z29" s="96"/>
      <c r="AA29" s="91"/>
      <c r="AB29" s="96"/>
      <c r="AC29" s="97"/>
      <c r="AD29" s="93"/>
      <c r="AE29" s="91"/>
      <c r="AF29" s="99"/>
    </row>
    <row r="30" spans="1:32" s="79" customFormat="1" ht="14.95" customHeight="1" x14ac:dyDescent="0.25">
      <c r="A30" s="37" t="s">
        <v>139</v>
      </c>
      <c r="B30" s="38" t="s">
        <v>10</v>
      </c>
      <c r="C30" s="36">
        <v>2</v>
      </c>
      <c r="D30" s="92">
        <f t="shared" si="0"/>
        <v>141</v>
      </c>
      <c r="E30" s="93">
        <f t="shared" si="1"/>
        <v>0.43712962962962959</v>
      </c>
      <c r="F30" s="94">
        <f t="shared" si="2"/>
        <v>5</v>
      </c>
      <c r="G30" s="95">
        <f t="shared" si="3"/>
        <v>0</v>
      </c>
      <c r="H30" s="101">
        <v>26</v>
      </c>
      <c r="I30" s="102">
        <v>2.3877314814814813E-2</v>
      </c>
      <c r="J30" s="114">
        <v>29</v>
      </c>
      <c r="K30" s="115">
        <v>0.24386574074074074</v>
      </c>
      <c r="L30" s="123">
        <v>28</v>
      </c>
      <c r="M30" s="124">
        <v>3.7986111111111116E-2</v>
      </c>
      <c r="N30" s="114">
        <v>29</v>
      </c>
      <c r="O30" s="124">
        <v>0.11344907407407408</v>
      </c>
      <c r="P30" s="123">
        <v>29</v>
      </c>
      <c r="Q30" s="124">
        <v>1.7951388888888888E-2</v>
      </c>
      <c r="R30" s="91"/>
      <c r="S30" s="96"/>
      <c r="T30" s="97"/>
      <c r="U30" s="97"/>
      <c r="V30" s="98"/>
      <c r="W30" s="91"/>
      <c r="X30" s="96"/>
      <c r="Y30" s="91"/>
      <c r="Z30" s="96"/>
      <c r="AA30" s="91"/>
      <c r="AB30" s="96"/>
      <c r="AC30" s="97"/>
      <c r="AD30" s="93"/>
      <c r="AE30" s="91"/>
      <c r="AF30" s="99"/>
    </row>
    <row r="31" spans="1:32" s="79" customFormat="1" ht="14.95" customHeight="1" x14ac:dyDescent="0.25">
      <c r="A31" s="37" t="s">
        <v>76</v>
      </c>
      <c r="B31" s="38" t="s">
        <v>10</v>
      </c>
      <c r="C31" s="36">
        <v>3</v>
      </c>
      <c r="D31" s="92">
        <f t="shared" si="0"/>
        <v>136</v>
      </c>
      <c r="E31" s="93">
        <f t="shared" si="1"/>
        <v>0.52939814814814812</v>
      </c>
      <c r="F31" s="94">
        <f t="shared" si="2"/>
        <v>5</v>
      </c>
      <c r="G31" s="95">
        <f t="shared" si="3"/>
        <v>0</v>
      </c>
      <c r="H31" s="101">
        <v>27</v>
      </c>
      <c r="I31" s="102">
        <v>2.1770833333333336E-2</v>
      </c>
      <c r="J31" s="114">
        <v>28</v>
      </c>
      <c r="K31" s="115">
        <v>0.30863425925925925</v>
      </c>
      <c r="L31" s="123">
        <v>26</v>
      </c>
      <c r="M31" s="124">
        <v>3.8981481481481485E-2</v>
      </c>
      <c r="N31" s="114">
        <v>28</v>
      </c>
      <c r="O31" s="124">
        <v>0.1408449074074074</v>
      </c>
      <c r="P31" s="123">
        <v>27</v>
      </c>
      <c r="Q31" s="124">
        <v>1.9166666666666669E-2</v>
      </c>
      <c r="R31" s="91"/>
      <c r="S31" s="96"/>
      <c r="T31" s="97"/>
      <c r="U31" s="97"/>
      <c r="V31" s="98"/>
      <c r="W31" s="91"/>
      <c r="X31" s="96"/>
      <c r="Y31" s="91"/>
      <c r="Z31" s="96"/>
      <c r="AA31" s="91"/>
      <c r="AB31" s="96"/>
      <c r="AC31" s="97"/>
      <c r="AD31" s="93"/>
      <c r="AE31" s="91"/>
      <c r="AF31" s="99"/>
    </row>
    <row r="32" spans="1:32" s="79" customFormat="1" ht="14.95" customHeight="1" x14ac:dyDescent="0.25">
      <c r="A32" s="37" t="s">
        <v>77</v>
      </c>
      <c r="B32" s="38" t="s">
        <v>10</v>
      </c>
      <c r="C32" s="36">
        <v>4</v>
      </c>
      <c r="D32" s="92">
        <f t="shared" si="0"/>
        <v>83</v>
      </c>
      <c r="E32" s="93">
        <f t="shared" si="1"/>
        <v>7.7210648148148153E-2</v>
      </c>
      <c r="F32" s="94">
        <f t="shared" si="2"/>
        <v>3</v>
      </c>
      <c r="G32" s="95">
        <f t="shared" si="3"/>
        <v>0</v>
      </c>
      <c r="H32" s="101">
        <v>28</v>
      </c>
      <c r="I32" s="102">
        <v>2.1168981481481483E-2</v>
      </c>
      <c r="J32" s="97"/>
      <c r="K32" s="93"/>
      <c r="L32" s="123">
        <v>27</v>
      </c>
      <c r="M32" s="124">
        <v>3.8043981481481477E-2</v>
      </c>
      <c r="N32" s="97"/>
      <c r="O32" s="96"/>
      <c r="P32" s="123">
        <v>28</v>
      </c>
      <c r="Q32" s="124">
        <v>1.7997685185185186E-2</v>
      </c>
      <c r="R32" s="91"/>
      <c r="S32" s="96"/>
      <c r="T32" s="97"/>
      <c r="U32" s="97"/>
      <c r="V32" s="98"/>
      <c r="W32" s="91"/>
      <c r="X32" s="96"/>
      <c r="Y32" s="91"/>
      <c r="Z32" s="96"/>
      <c r="AA32" s="91"/>
      <c r="AB32" s="96"/>
      <c r="AC32" s="97"/>
      <c r="AD32" s="93"/>
      <c r="AE32" s="91"/>
      <c r="AF32" s="99"/>
    </row>
    <row r="33" spans="1:32" s="79" customFormat="1" ht="14.95" customHeight="1" x14ac:dyDescent="0.25">
      <c r="A33" s="37" t="s">
        <v>68</v>
      </c>
      <c r="B33" s="38" t="s">
        <v>10</v>
      </c>
      <c r="C33" s="36">
        <v>5</v>
      </c>
      <c r="D33" s="92">
        <f t="shared" si="0"/>
        <v>58</v>
      </c>
      <c r="E33" s="93">
        <f t="shared" si="1"/>
        <v>0.32884259259259258</v>
      </c>
      <c r="F33" s="94">
        <f t="shared" si="2"/>
        <v>2</v>
      </c>
      <c r="G33" s="95">
        <f t="shared" si="3"/>
        <v>0</v>
      </c>
      <c r="H33" s="101">
        <v>30</v>
      </c>
      <c r="I33" s="102">
        <v>2.0208333333333335E-2</v>
      </c>
      <c r="J33" s="114">
        <v>28</v>
      </c>
      <c r="K33" s="115">
        <v>0.30863425925925925</v>
      </c>
      <c r="L33" s="91"/>
      <c r="M33" s="96"/>
      <c r="N33" s="97"/>
      <c r="O33" s="96"/>
      <c r="P33" s="91"/>
      <c r="Q33" s="96"/>
      <c r="R33" s="91"/>
      <c r="S33" s="96"/>
      <c r="T33" s="97"/>
      <c r="U33" s="97"/>
      <c r="V33" s="98"/>
      <c r="W33" s="91"/>
      <c r="X33" s="96"/>
      <c r="Y33" s="91"/>
      <c r="Z33" s="96"/>
      <c r="AA33" s="91"/>
      <c r="AB33" s="96"/>
      <c r="AC33" s="97"/>
      <c r="AD33" s="93"/>
      <c r="AE33" s="91"/>
      <c r="AF33" s="99"/>
    </row>
    <row r="34" spans="1:32" s="79" customFormat="1" ht="14.95" customHeight="1" x14ac:dyDescent="0.25">
      <c r="A34" s="37" t="s">
        <v>157</v>
      </c>
      <c r="B34" s="38" t="s">
        <v>10</v>
      </c>
      <c r="C34" s="36">
        <v>6</v>
      </c>
      <c r="D34" s="54">
        <f t="shared" si="0"/>
        <v>29</v>
      </c>
      <c r="E34" s="35">
        <f t="shared" si="1"/>
        <v>3.7499999999999999E-2</v>
      </c>
      <c r="F34" s="61">
        <f t="shared" si="2"/>
        <v>1</v>
      </c>
      <c r="G34" s="77">
        <f t="shared" si="3"/>
        <v>0</v>
      </c>
      <c r="H34" s="64"/>
      <c r="I34" s="39"/>
      <c r="J34" s="34"/>
      <c r="K34" s="39"/>
      <c r="L34" s="125">
        <v>29</v>
      </c>
      <c r="M34" s="102">
        <v>3.7499999999999999E-2</v>
      </c>
      <c r="N34" s="34"/>
      <c r="O34" s="39"/>
      <c r="P34" s="36"/>
      <c r="Q34" s="39"/>
      <c r="R34" s="36"/>
      <c r="S34" s="39"/>
      <c r="T34" s="36"/>
      <c r="U34" s="34"/>
      <c r="V34" s="52"/>
      <c r="W34" s="36"/>
      <c r="X34" s="39"/>
      <c r="Y34" s="36"/>
      <c r="Z34" s="39"/>
      <c r="AA34" s="36"/>
      <c r="AB34" s="39"/>
      <c r="AC34" s="34"/>
      <c r="AD34" s="39"/>
      <c r="AE34" s="36"/>
      <c r="AF34" s="42"/>
    </row>
    <row r="35" spans="1:32" s="79" customFormat="1" ht="14.95" customHeight="1" x14ac:dyDescent="0.25">
      <c r="A35" s="37" t="s">
        <v>75</v>
      </c>
      <c r="B35" s="38" t="s">
        <v>10</v>
      </c>
      <c r="C35" s="36">
        <v>7</v>
      </c>
      <c r="D35" s="92">
        <f t="shared" si="0"/>
        <v>25</v>
      </c>
      <c r="E35" s="93">
        <f t="shared" si="1"/>
        <v>2.4641203703703703E-2</v>
      </c>
      <c r="F35" s="94">
        <f t="shared" si="2"/>
        <v>1</v>
      </c>
      <c r="G35" s="95">
        <f t="shared" si="3"/>
        <v>0</v>
      </c>
      <c r="H35" s="101">
        <v>25</v>
      </c>
      <c r="I35" s="102">
        <v>2.4641203703703703E-2</v>
      </c>
      <c r="J35" s="97"/>
      <c r="K35" s="93"/>
      <c r="L35" s="91"/>
      <c r="M35" s="96"/>
      <c r="N35" s="97"/>
      <c r="O35" s="96"/>
      <c r="P35" s="91"/>
      <c r="Q35" s="96"/>
      <c r="R35" s="91"/>
      <c r="S35" s="96"/>
      <c r="T35" s="97"/>
      <c r="U35" s="97"/>
      <c r="V35" s="98"/>
      <c r="W35" s="91"/>
      <c r="X35" s="96"/>
      <c r="Y35" s="91"/>
      <c r="Z35" s="96"/>
      <c r="AA35" s="91"/>
      <c r="AB35" s="96"/>
      <c r="AC35" s="97"/>
      <c r="AD35" s="93"/>
      <c r="AE35" s="91"/>
      <c r="AF35" s="99"/>
    </row>
    <row r="36" spans="1:32" s="79" customFormat="1" ht="14.95" customHeight="1" x14ac:dyDescent="0.25">
      <c r="A36" s="37" t="s">
        <v>72</v>
      </c>
      <c r="B36" s="38" t="s">
        <v>11</v>
      </c>
      <c r="C36" s="36">
        <v>1</v>
      </c>
      <c r="D36" s="92">
        <f t="shared" ref="D36:D67" si="4">SUM(H36,J36,L36,N36,P36,R36,T36,W36,Y36,AA36,AC36,AE36)</f>
        <v>120</v>
      </c>
      <c r="E36" s="93">
        <f t="shared" ref="E36:E67" si="5">SUM(I36+K36+M36+O36+Q36+S36+V36+X36+Z36+AB36+AD36+AF36)</f>
        <v>0.22442129629629629</v>
      </c>
      <c r="F36" s="94">
        <f t="shared" ref="F36:F67" si="6">COUNT(H36,J36,L36,N36,P36,R36,T36,W36,Y36,AA36)</f>
        <v>4</v>
      </c>
      <c r="G36" s="95">
        <f t="shared" ref="G36:G67" si="7">COUNT(AC36, AE36)</f>
        <v>0</v>
      </c>
      <c r="H36" s="101">
        <v>30</v>
      </c>
      <c r="I36" s="102">
        <v>2.2615740740740742E-2</v>
      </c>
      <c r="J36" s="97"/>
      <c r="K36" s="93"/>
      <c r="L36" s="125">
        <v>30</v>
      </c>
      <c r="M36" s="102">
        <v>4.2951388888888886E-2</v>
      </c>
      <c r="N36" s="116">
        <v>30</v>
      </c>
      <c r="O36" s="102">
        <v>0.13813657407407406</v>
      </c>
      <c r="P36" s="125">
        <v>30</v>
      </c>
      <c r="Q36" s="102">
        <v>2.071759259259259E-2</v>
      </c>
      <c r="R36" s="36"/>
      <c r="S36" s="39"/>
      <c r="T36" s="36"/>
      <c r="U36" s="34"/>
      <c r="V36" s="52"/>
      <c r="W36" s="36"/>
      <c r="X36" s="39"/>
      <c r="Y36" s="36"/>
      <c r="Z36" s="39"/>
      <c r="AA36" s="36"/>
      <c r="AB36" s="39"/>
      <c r="AC36" s="34"/>
      <c r="AD36" s="39"/>
      <c r="AE36" s="36"/>
      <c r="AF36" s="42"/>
    </row>
    <row r="37" spans="1:32" s="79" customFormat="1" ht="14.95" customHeight="1" x14ac:dyDescent="0.25">
      <c r="A37" s="37" t="s">
        <v>84</v>
      </c>
      <c r="B37" s="38" t="s">
        <v>21</v>
      </c>
      <c r="C37" s="36">
        <v>1</v>
      </c>
      <c r="D37" s="54">
        <f t="shared" si="4"/>
        <v>137</v>
      </c>
      <c r="E37" s="35">
        <f t="shared" si="5"/>
        <v>0.39196759259259256</v>
      </c>
      <c r="F37" s="61">
        <f t="shared" si="6"/>
        <v>5</v>
      </c>
      <c r="G37" s="77">
        <f t="shared" si="7"/>
        <v>0</v>
      </c>
      <c r="H37" s="101">
        <v>25</v>
      </c>
      <c r="I37" s="102">
        <v>1.7905092592592594E-2</v>
      </c>
      <c r="J37" s="116">
        <v>26</v>
      </c>
      <c r="K37" s="102">
        <v>0.24141203703703704</v>
      </c>
      <c r="L37" s="125">
        <v>28</v>
      </c>
      <c r="M37" s="102">
        <v>2.9166666666666664E-2</v>
      </c>
      <c r="N37" s="116">
        <v>29</v>
      </c>
      <c r="O37" s="102">
        <v>9.0671296296296292E-2</v>
      </c>
      <c r="P37" s="125">
        <v>29</v>
      </c>
      <c r="Q37" s="102">
        <v>1.2812499999999999E-2</v>
      </c>
      <c r="R37" s="36"/>
      <c r="S37" s="39"/>
      <c r="T37" s="36"/>
      <c r="U37" s="34"/>
      <c r="V37" s="52"/>
      <c r="W37" s="36"/>
      <c r="X37" s="39"/>
      <c r="Y37" s="36"/>
      <c r="Z37" s="39"/>
      <c r="AA37" s="36"/>
      <c r="AB37" s="39"/>
      <c r="AC37" s="34"/>
      <c r="AD37" s="39"/>
      <c r="AE37" s="36"/>
      <c r="AF37" s="42"/>
    </row>
    <row r="38" spans="1:32" s="79" customFormat="1" ht="14.95" customHeight="1" x14ac:dyDescent="0.25">
      <c r="A38" s="37" t="s">
        <v>96</v>
      </c>
      <c r="B38" s="38" t="s">
        <v>21</v>
      </c>
      <c r="C38" s="36">
        <v>2</v>
      </c>
      <c r="D38" s="54">
        <f t="shared" si="4"/>
        <v>119</v>
      </c>
      <c r="E38" s="35">
        <f t="shared" si="5"/>
        <v>0.23719907407407409</v>
      </c>
      <c r="F38" s="61">
        <f t="shared" si="6"/>
        <v>4</v>
      </c>
      <c r="G38" s="77">
        <f t="shared" si="7"/>
        <v>0</v>
      </c>
      <c r="H38" s="101">
        <v>29</v>
      </c>
      <c r="I38" s="102">
        <v>1.3807870370370371E-2</v>
      </c>
      <c r="J38" s="116">
        <v>30</v>
      </c>
      <c r="K38" s="102">
        <v>0.13689814814814816</v>
      </c>
      <c r="L38" s="36"/>
      <c r="M38" s="39"/>
      <c r="N38" s="116">
        <v>30</v>
      </c>
      <c r="O38" s="102">
        <v>7.4467592592592599E-2</v>
      </c>
      <c r="P38" s="125">
        <v>30</v>
      </c>
      <c r="Q38" s="102">
        <v>1.2025462962962962E-2</v>
      </c>
      <c r="R38" s="36"/>
      <c r="S38" s="39"/>
      <c r="T38" s="36"/>
      <c r="U38" s="34"/>
      <c r="V38" s="52"/>
      <c r="W38" s="36"/>
      <c r="X38" s="39"/>
      <c r="Y38" s="36"/>
      <c r="Z38" s="39"/>
      <c r="AA38" s="36"/>
      <c r="AB38" s="39"/>
      <c r="AC38" s="34"/>
      <c r="AD38" s="39"/>
      <c r="AE38" s="36"/>
      <c r="AF38" s="42"/>
    </row>
    <row r="39" spans="1:32" s="79" customFormat="1" ht="14.95" customHeight="1" x14ac:dyDescent="0.25">
      <c r="A39" s="37" t="s">
        <v>74</v>
      </c>
      <c r="B39" s="38" t="s">
        <v>21</v>
      </c>
      <c r="C39" s="36">
        <v>3</v>
      </c>
      <c r="D39" s="54">
        <f t="shared" si="4"/>
        <v>106</v>
      </c>
      <c r="E39" s="35">
        <f t="shared" si="5"/>
        <v>0.34858796296296302</v>
      </c>
      <c r="F39" s="61">
        <f t="shared" si="6"/>
        <v>4</v>
      </c>
      <c r="G39" s="77">
        <f t="shared" si="7"/>
        <v>0</v>
      </c>
      <c r="H39" s="101">
        <v>24</v>
      </c>
      <c r="I39" s="102">
        <v>1.8379629629629628E-2</v>
      </c>
      <c r="J39" s="116">
        <v>27</v>
      </c>
      <c r="K39" s="102">
        <v>0.20497685185185185</v>
      </c>
      <c r="L39" s="125">
        <v>27</v>
      </c>
      <c r="M39" s="102">
        <v>3.1597222222222221E-2</v>
      </c>
      <c r="N39" s="116">
        <v>28</v>
      </c>
      <c r="O39" s="102">
        <v>9.3634259259259264E-2</v>
      </c>
      <c r="P39" s="36"/>
      <c r="Q39" s="39"/>
      <c r="R39" s="36"/>
      <c r="S39" s="39"/>
      <c r="T39" s="36"/>
      <c r="U39" s="34"/>
      <c r="V39" s="52"/>
      <c r="W39" s="36"/>
      <c r="X39" s="39"/>
      <c r="Y39" s="36"/>
      <c r="Z39" s="39"/>
      <c r="AA39" s="36"/>
      <c r="AB39" s="39"/>
      <c r="AC39" s="34"/>
      <c r="AD39" s="39"/>
      <c r="AE39" s="36"/>
      <c r="AF39" s="42"/>
    </row>
    <row r="40" spans="1:32" s="79" customFormat="1" ht="14.95" customHeight="1" x14ac:dyDescent="0.25">
      <c r="A40" s="37" t="s">
        <v>83</v>
      </c>
      <c r="B40" s="38" t="s">
        <v>21</v>
      </c>
      <c r="C40" s="36">
        <v>4</v>
      </c>
      <c r="D40" s="92">
        <f t="shared" si="4"/>
        <v>60</v>
      </c>
      <c r="E40" s="93">
        <f t="shared" si="5"/>
        <v>3.7152777777777778E-2</v>
      </c>
      <c r="F40" s="94">
        <f t="shared" si="6"/>
        <v>2</v>
      </c>
      <c r="G40" s="95">
        <f t="shared" si="7"/>
        <v>0</v>
      </c>
      <c r="H40" s="101">
        <v>30</v>
      </c>
      <c r="I40" s="102">
        <v>1.3217592592592593E-2</v>
      </c>
      <c r="J40" s="97"/>
      <c r="K40" s="93"/>
      <c r="L40" s="125">
        <v>30</v>
      </c>
      <c r="M40" s="102">
        <v>2.3935185185185184E-2</v>
      </c>
      <c r="N40" s="34"/>
      <c r="O40" s="39"/>
      <c r="P40" s="36"/>
      <c r="Q40" s="39"/>
      <c r="R40" s="36"/>
      <c r="S40" s="39"/>
      <c r="T40" s="36"/>
      <c r="U40" s="34"/>
      <c r="V40" s="52"/>
      <c r="W40" s="36"/>
      <c r="X40" s="39"/>
      <c r="Y40" s="36"/>
      <c r="Z40" s="39"/>
      <c r="AA40" s="36"/>
      <c r="AB40" s="39"/>
      <c r="AC40" s="34"/>
      <c r="AD40" s="39"/>
      <c r="AE40" s="36"/>
      <c r="AF40" s="42"/>
    </row>
    <row r="41" spans="1:32" s="79" customFormat="1" ht="14.95" customHeight="1" x14ac:dyDescent="0.25">
      <c r="A41" s="37" t="s">
        <v>116</v>
      </c>
      <c r="B41" s="38" t="s">
        <v>21</v>
      </c>
      <c r="C41" s="36">
        <v>5</v>
      </c>
      <c r="D41" s="54">
        <f t="shared" si="4"/>
        <v>57</v>
      </c>
      <c r="E41" s="35">
        <f t="shared" si="5"/>
        <v>4.3935185185185188E-2</v>
      </c>
      <c r="F41" s="61">
        <f t="shared" si="6"/>
        <v>2</v>
      </c>
      <c r="G41" s="77">
        <f t="shared" si="7"/>
        <v>0</v>
      </c>
      <c r="H41" s="101">
        <v>28</v>
      </c>
      <c r="I41" s="102">
        <v>1.53125E-2</v>
      </c>
      <c r="J41" s="34"/>
      <c r="K41" s="39"/>
      <c r="L41" s="125">
        <v>29</v>
      </c>
      <c r="M41" s="102">
        <v>2.8622685185185185E-2</v>
      </c>
      <c r="N41" s="34"/>
      <c r="O41" s="39"/>
      <c r="P41" s="36"/>
      <c r="Q41" s="39"/>
      <c r="R41" s="36"/>
      <c r="S41" s="39"/>
      <c r="T41" s="36"/>
      <c r="U41" s="34"/>
      <c r="V41" s="52"/>
      <c r="W41" s="36"/>
      <c r="X41" s="39"/>
      <c r="Y41" s="36"/>
      <c r="Z41" s="39"/>
      <c r="AA41" s="36"/>
      <c r="AB41" s="39"/>
      <c r="AC41" s="34"/>
      <c r="AD41" s="39"/>
      <c r="AE41" s="36"/>
      <c r="AF41" s="42"/>
    </row>
    <row r="42" spans="1:32" s="79" customFormat="1" ht="14.95" customHeight="1" x14ac:dyDescent="0.25">
      <c r="A42" s="37" t="s">
        <v>119</v>
      </c>
      <c r="B42" s="38" t="s">
        <v>21</v>
      </c>
      <c r="C42" s="36">
        <v>6</v>
      </c>
      <c r="D42" s="54">
        <f t="shared" si="4"/>
        <v>50</v>
      </c>
      <c r="E42" s="35">
        <f t="shared" si="5"/>
        <v>4.0729166666666664E-2</v>
      </c>
      <c r="F42" s="61">
        <f t="shared" si="6"/>
        <v>2</v>
      </c>
      <c r="G42" s="77">
        <f t="shared" si="7"/>
        <v>0</v>
      </c>
      <c r="H42" s="101">
        <v>22</v>
      </c>
      <c r="I42" s="102">
        <v>2.2534722222222223E-2</v>
      </c>
      <c r="J42" s="34"/>
      <c r="K42" s="39"/>
      <c r="L42" s="36"/>
      <c r="M42" s="39"/>
      <c r="N42" s="34"/>
      <c r="O42" s="39"/>
      <c r="P42" s="125">
        <v>28</v>
      </c>
      <c r="Q42" s="102">
        <v>1.8194444444444444E-2</v>
      </c>
      <c r="R42" s="36"/>
      <c r="S42" s="39"/>
      <c r="T42" s="36"/>
      <c r="U42" s="34"/>
      <c r="V42" s="52"/>
      <c r="W42" s="36"/>
      <c r="X42" s="39"/>
      <c r="Y42" s="36"/>
      <c r="Z42" s="39"/>
      <c r="AA42" s="36"/>
      <c r="AB42" s="39"/>
      <c r="AC42" s="34"/>
      <c r="AD42" s="39"/>
      <c r="AE42" s="36"/>
      <c r="AF42" s="42"/>
    </row>
    <row r="43" spans="1:32" s="79" customFormat="1" ht="14.95" customHeight="1" x14ac:dyDescent="0.25">
      <c r="A43" s="37" t="s">
        <v>140</v>
      </c>
      <c r="B43" s="38" t="s">
        <v>21</v>
      </c>
      <c r="C43" s="36">
        <v>7</v>
      </c>
      <c r="D43" s="92">
        <f t="shared" si="4"/>
        <v>29</v>
      </c>
      <c r="E43" s="93">
        <f t="shared" si="5"/>
        <v>0.15082175925925925</v>
      </c>
      <c r="F43" s="94">
        <f t="shared" si="6"/>
        <v>1</v>
      </c>
      <c r="G43" s="95">
        <f t="shared" si="7"/>
        <v>0</v>
      </c>
      <c r="H43" s="64"/>
      <c r="I43" s="39"/>
      <c r="J43" s="114">
        <v>29</v>
      </c>
      <c r="K43" s="115">
        <v>0.15082175925925925</v>
      </c>
      <c r="L43" s="36"/>
      <c r="M43" s="39"/>
      <c r="N43" s="34"/>
      <c r="O43" s="39"/>
      <c r="P43" s="36"/>
      <c r="Q43" s="39"/>
      <c r="R43" s="36"/>
      <c r="S43" s="39"/>
      <c r="T43" s="36"/>
      <c r="U43" s="34"/>
      <c r="V43" s="52"/>
      <c r="W43" s="36"/>
      <c r="X43" s="39"/>
      <c r="Y43" s="36"/>
      <c r="Z43" s="39"/>
      <c r="AA43" s="36"/>
      <c r="AB43" s="39"/>
      <c r="AC43" s="34"/>
      <c r="AD43" s="39"/>
      <c r="AE43" s="36"/>
      <c r="AF43" s="42"/>
    </row>
    <row r="44" spans="1:32" s="79" customFormat="1" ht="14.95" customHeight="1" x14ac:dyDescent="0.25">
      <c r="A44" s="37" t="s">
        <v>141</v>
      </c>
      <c r="B44" s="38" t="s">
        <v>21</v>
      </c>
      <c r="C44" s="36">
        <v>8</v>
      </c>
      <c r="D44" s="92">
        <f t="shared" si="4"/>
        <v>28</v>
      </c>
      <c r="E44" s="93">
        <f t="shared" si="5"/>
        <v>0.17672453703703703</v>
      </c>
      <c r="F44" s="94">
        <f t="shared" si="6"/>
        <v>1</v>
      </c>
      <c r="G44" s="95">
        <f t="shared" si="7"/>
        <v>0</v>
      </c>
      <c r="H44" s="64"/>
      <c r="I44" s="39"/>
      <c r="J44" s="114">
        <v>28</v>
      </c>
      <c r="K44" s="115">
        <v>0.17672453703703703</v>
      </c>
      <c r="L44" s="36"/>
      <c r="M44" s="39"/>
      <c r="N44" s="34"/>
      <c r="O44" s="39"/>
      <c r="P44" s="36"/>
      <c r="Q44" s="39"/>
      <c r="R44" s="36"/>
      <c r="S44" s="39"/>
      <c r="T44" s="36"/>
      <c r="U44" s="34"/>
      <c r="V44" s="52"/>
      <c r="W44" s="36"/>
      <c r="X44" s="39"/>
      <c r="Y44" s="36"/>
      <c r="Z44" s="39"/>
      <c r="AA44" s="36"/>
      <c r="AB44" s="39"/>
      <c r="AC44" s="34"/>
      <c r="AD44" s="39"/>
      <c r="AE44" s="36"/>
      <c r="AF44" s="42"/>
    </row>
    <row r="45" spans="1:32" s="79" customFormat="1" ht="14.95" customHeight="1" x14ac:dyDescent="0.25">
      <c r="A45" s="37" t="s">
        <v>78</v>
      </c>
      <c r="B45" s="38" t="s">
        <v>21</v>
      </c>
      <c r="C45" s="36">
        <v>9</v>
      </c>
      <c r="D45" s="54">
        <f t="shared" si="4"/>
        <v>27</v>
      </c>
      <c r="E45" s="35">
        <f t="shared" si="5"/>
        <v>1.5532407407407406E-2</v>
      </c>
      <c r="F45" s="61">
        <f t="shared" si="6"/>
        <v>1</v>
      </c>
      <c r="G45" s="77">
        <f t="shared" si="7"/>
        <v>0</v>
      </c>
      <c r="H45" s="101">
        <v>27</v>
      </c>
      <c r="I45" s="102">
        <v>1.5532407407407406E-2</v>
      </c>
      <c r="J45" s="34"/>
      <c r="K45" s="39"/>
      <c r="L45" s="36"/>
      <c r="M45" s="39"/>
      <c r="N45" s="34"/>
      <c r="O45" s="39"/>
      <c r="P45" s="36"/>
      <c r="Q45" s="39"/>
      <c r="R45" s="36"/>
      <c r="S45" s="39"/>
      <c r="T45" s="36"/>
      <c r="U45" s="34"/>
      <c r="V45" s="52"/>
      <c r="W45" s="36"/>
      <c r="X45" s="39"/>
      <c r="Y45" s="36"/>
      <c r="Z45" s="39"/>
      <c r="AA45" s="36"/>
      <c r="AB45" s="39"/>
      <c r="AC45" s="34"/>
      <c r="AD45" s="39"/>
      <c r="AE45" s="36"/>
      <c r="AF45" s="42"/>
    </row>
    <row r="46" spans="1:32" s="79" customFormat="1" ht="14.95" customHeight="1" x14ac:dyDescent="0.25">
      <c r="A46" s="37" t="s">
        <v>120</v>
      </c>
      <c r="B46" s="38" t="s">
        <v>21</v>
      </c>
      <c r="C46" s="36">
        <v>10</v>
      </c>
      <c r="D46" s="54">
        <f t="shared" si="4"/>
        <v>26</v>
      </c>
      <c r="E46" s="35">
        <f t="shared" si="5"/>
        <v>1.7731481481481483E-2</v>
      </c>
      <c r="F46" s="61">
        <f t="shared" si="6"/>
        <v>1</v>
      </c>
      <c r="G46" s="77">
        <f t="shared" si="7"/>
        <v>0</v>
      </c>
      <c r="H46" s="101">
        <v>26</v>
      </c>
      <c r="I46" s="102">
        <v>1.7731481481481483E-2</v>
      </c>
      <c r="J46" s="34"/>
      <c r="K46" s="39"/>
      <c r="L46" s="36"/>
      <c r="M46" s="39"/>
      <c r="N46" s="34"/>
      <c r="O46" s="39"/>
      <c r="P46" s="36"/>
      <c r="Q46" s="39"/>
      <c r="R46" s="36"/>
      <c r="S46" s="39"/>
      <c r="T46" s="36"/>
      <c r="U46" s="34"/>
      <c r="V46" s="52"/>
      <c r="W46" s="36"/>
      <c r="X46" s="39"/>
      <c r="Y46" s="36"/>
      <c r="Z46" s="39"/>
      <c r="AA46" s="36"/>
      <c r="AB46" s="39"/>
      <c r="AC46" s="34"/>
      <c r="AD46" s="39"/>
      <c r="AE46" s="36"/>
      <c r="AF46" s="42"/>
    </row>
    <row r="47" spans="1:32" s="79" customFormat="1" ht="14.95" customHeight="1" x14ac:dyDescent="0.25">
      <c r="A47" s="37" t="s">
        <v>93</v>
      </c>
      <c r="B47" s="38" t="s">
        <v>21</v>
      </c>
      <c r="C47" s="36">
        <v>11</v>
      </c>
      <c r="D47" s="54">
        <f t="shared" si="4"/>
        <v>23</v>
      </c>
      <c r="E47" s="35">
        <f t="shared" si="5"/>
        <v>1.8645833333333334E-2</v>
      </c>
      <c r="F47" s="61">
        <f t="shared" si="6"/>
        <v>1</v>
      </c>
      <c r="G47" s="77">
        <f t="shared" si="7"/>
        <v>0</v>
      </c>
      <c r="H47" s="101">
        <v>23</v>
      </c>
      <c r="I47" s="102">
        <v>1.8645833333333334E-2</v>
      </c>
      <c r="J47" s="34"/>
      <c r="K47" s="39"/>
      <c r="L47" s="36"/>
      <c r="M47" s="39"/>
      <c r="N47" s="34"/>
      <c r="O47" s="39"/>
      <c r="P47" s="36"/>
      <c r="Q47" s="39"/>
      <c r="R47" s="36"/>
      <c r="S47" s="39"/>
      <c r="T47" s="36"/>
      <c r="U47" s="34"/>
      <c r="V47" s="52"/>
      <c r="W47" s="36"/>
      <c r="X47" s="39"/>
      <c r="Y47" s="36"/>
      <c r="Z47" s="39"/>
      <c r="AA47" s="36"/>
      <c r="AB47" s="39"/>
      <c r="AC47" s="34"/>
      <c r="AD47" s="39"/>
      <c r="AE47" s="36"/>
      <c r="AF47" s="42"/>
    </row>
    <row r="48" spans="1:32" s="79" customFormat="1" ht="14.95" customHeight="1" x14ac:dyDescent="0.25">
      <c r="A48" s="37" t="s">
        <v>105</v>
      </c>
      <c r="B48" s="38" t="s">
        <v>5</v>
      </c>
      <c r="C48" s="36">
        <v>1</v>
      </c>
      <c r="D48" s="54">
        <f t="shared" si="4"/>
        <v>124</v>
      </c>
      <c r="E48" s="35">
        <f t="shared" si="5"/>
        <v>0.35221064814814818</v>
      </c>
      <c r="F48" s="61">
        <f t="shared" si="6"/>
        <v>5</v>
      </c>
      <c r="G48" s="77">
        <f t="shared" si="7"/>
        <v>0</v>
      </c>
      <c r="H48" s="101">
        <v>17</v>
      </c>
      <c r="I48" s="102">
        <v>1.7291666666666667E-2</v>
      </c>
      <c r="J48" s="116">
        <v>25</v>
      </c>
      <c r="K48" s="102">
        <v>0.18945601851851854</v>
      </c>
      <c r="L48" s="125">
        <v>28</v>
      </c>
      <c r="M48" s="102">
        <v>3.3923611111111113E-2</v>
      </c>
      <c r="N48" s="116">
        <v>28</v>
      </c>
      <c r="O48" s="102">
        <v>9.5613425925925921E-2</v>
      </c>
      <c r="P48" s="125">
        <v>26</v>
      </c>
      <c r="Q48" s="102">
        <v>1.5925925925925927E-2</v>
      </c>
      <c r="R48" s="36"/>
      <c r="S48" s="39"/>
      <c r="T48" s="36"/>
      <c r="U48" s="34"/>
      <c r="V48" s="52"/>
      <c r="W48" s="36"/>
      <c r="X48" s="39"/>
      <c r="Y48" s="36"/>
      <c r="Z48" s="39"/>
      <c r="AA48" s="36"/>
      <c r="AB48" s="39"/>
      <c r="AC48" s="34"/>
      <c r="AD48" s="39"/>
      <c r="AE48" s="36"/>
      <c r="AF48" s="42"/>
    </row>
    <row r="49" spans="1:32" s="79" customFormat="1" ht="14.95" customHeight="1" x14ac:dyDescent="0.25">
      <c r="A49" s="37" t="s">
        <v>88</v>
      </c>
      <c r="B49" s="38" t="s">
        <v>5</v>
      </c>
      <c r="C49" s="36">
        <v>2</v>
      </c>
      <c r="D49" s="54">
        <f t="shared" si="4"/>
        <v>107</v>
      </c>
      <c r="E49" s="35">
        <f t="shared" si="5"/>
        <v>0.29828703703703702</v>
      </c>
      <c r="F49" s="61">
        <f t="shared" si="6"/>
        <v>4</v>
      </c>
      <c r="G49" s="77">
        <f t="shared" si="7"/>
        <v>0</v>
      </c>
      <c r="H49" s="101">
        <v>23</v>
      </c>
      <c r="I49" s="102">
        <v>1.5949074074074074E-2</v>
      </c>
      <c r="J49" s="116">
        <v>26</v>
      </c>
      <c r="K49" s="102">
        <v>0.1882175925925926</v>
      </c>
      <c r="L49" s="36"/>
      <c r="M49" s="39"/>
      <c r="N49" s="116">
        <v>30</v>
      </c>
      <c r="O49" s="102">
        <v>8.0416666666666664E-2</v>
      </c>
      <c r="P49" s="125">
        <v>28</v>
      </c>
      <c r="Q49" s="102">
        <v>1.3703703703703704E-2</v>
      </c>
      <c r="R49" s="36"/>
      <c r="S49" s="39"/>
      <c r="T49" s="36"/>
      <c r="U49" s="34"/>
      <c r="V49" s="52"/>
      <c r="W49" s="36"/>
      <c r="X49" s="39"/>
      <c r="Y49" s="36"/>
      <c r="Z49" s="39"/>
      <c r="AA49" s="36"/>
      <c r="AB49" s="39"/>
      <c r="AC49" s="34"/>
      <c r="AD49" s="39"/>
      <c r="AE49" s="36"/>
      <c r="AF49" s="42"/>
    </row>
    <row r="50" spans="1:32" s="79" customFormat="1" ht="14.95" customHeight="1" x14ac:dyDescent="0.25">
      <c r="A50" s="37" t="s">
        <v>80</v>
      </c>
      <c r="B50" s="38" t="s">
        <v>5</v>
      </c>
      <c r="C50" s="36">
        <v>3</v>
      </c>
      <c r="D50" s="54">
        <f t="shared" si="4"/>
        <v>76</v>
      </c>
      <c r="E50" s="35">
        <f t="shared" si="5"/>
        <v>6.0995370370370373E-2</v>
      </c>
      <c r="F50" s="61">
        <f t="shared" si="6"/>
        <v>3</v>
      </c>
      <c r="G50" s="77">
        <f t="shared" si="7"/>
        <v>0</v>
      </c>
      <c r="H50" s="101">
        <v>19</v>
      </c>
      <c r="I50" s="102">
        <v>1.6701388888888887E-2</v>
      </c>
      <c r="J50" s="34"/>
      <c r="K50" s="39"/>
      <c r="L50" s="125">
        <v>30</v>
      </c>
      <c r="M50" s="102">
        <v>3.0081018518518521E-2</v>
      </c>
      <c r="N50" s="34"/>
      <c r="O50" s="39"/>
      <c r="P50" s="125">
        <v>27</v>
      </c>
      <c r="Q50" s="102">
        <v>1.4212962962962962E-2</v>
      </c>
      <c r="R50" s="36"/>
      <c r="S50" s="39"/>
      <c r="T50" s="36"/>
      <c r="U50" s="34"/>
      <c r="V50" s="52"/>
      <c r="W50" s="36"/>
      <c r="X50" s="39"/>
      <c r="Y50" s="36"/>
      <c r="Z50" s="39"/>
      <c r="AA50" s="36"/>
      <c r="AB50" s="39"/>
      <c r="AC50" s="34"/>
      <c r="AD50" s="39"/>
      <c r="AE50" s="36"/>
      <c r="AF50" s="42"/>
    </row>
    <row r="51" spans="1:32" s="79" customFormat="1" ht="14.95" customHeight="1" x14ac:dyDescent="0.25">
      <c r="A51" s="37" t="s">
        <v>67</v>
      </c>
      <c r="B51" s="38" t="s">
        <v>5</v>
      </c>
      <c r="C51" s="36">
        <v>4</v>
      </c>
      <c r="D51" s="54">
        <f t="shared" si="4"/>
        <v>71</v>
      </c>
      <c r="E51" s="35">
        <f t="shared" si="5"/>
        <v>0.18535879629629631</v>
      </c>
      <c r="F51" s="61">
        <f t="shared" si="6"/>
        <v>3</v>
      </c>
      <c r="G51" s="77">
        <f t="shared" si="7"/>
        <v>0</v>
      </c>
      <c r="H51" s="101">
        <v>15</v>
      </c>
      <c r="I51" s="102">
        <v>1.7349537037037038E-2</v>
      </c>
      <c r="J51" s="34"/>
      <c r="K51" s="39"/>
      <c r="L51" s="125">
        <v>29</v>
      </c>
      <c r="M51" s="102">
        <v>3.1018518518518515E-2</v>
      </c>
      <c r="N51" s="116">
        <v>27</v>
      </c>
      <c r="O51" s="102">
        <v>0.13699074074074075</v>
      </c>
      <c r="P51" s="36"/>
      <c r="Q51" s="39"/>
      <c r="R51" s="36"/>
      <c r="S51" s="39"/>
      <c r="T51" s="36"/>
      <c r="U51" s="34"/>
      <c r="V51" s="52"/>
      <c r="W51" s="36"/>
      <c r="X51" s="39"/>
      <c r="Y51" s="36"/>
      <c r="Z51" s="39"/>
      <c r="AA51" s="36"/>
      <c r="AB51" s="39"/>
      <c r="AC51" s="34"/>
      <c r="AD51" s="39"/>
      <c r="AE51" s="36"/>
      <c r="AF51" s="42"/>
    </row>
    <row r="52" spans="1:32" s="79" customFormat="1" ht="14.95" customHeight="1" x14ac:dyDescent="0.25">
      <c r="A52" s="37" t="s">
        <v>102</v>
      </c>
      <c r="B52" s="38" t="s">
        <v>5</v>
      </c>
      <c r="C52" s="36">
        <v>5</v>
      </c>
      <c r="D52" s="54">
        <f t="shared" si="4"/>
        <v>69</v>
      </c>
      <c r="E52" s="35">
        <f t="shared" si="5"/>
        <v>0.29449074074074072</v>
      </c>
      <c r="F52" s="61">
        <f t="shared" si="6"/>
        <v>3</v>
      </c>
      <c r="G52" s="77">
        <f t="shared" si="7"/>
        <v>0</v>
      </c>
      <c r="H52" s="101">
        <v>18</v>
      </c>
      <c r="I52" s="102">
        <v>1.6967592592592593E-2</v>
      </c>
      <c r="J52" s="116">
        <v>24</v>
      </c>
      <c r="K52" s="102">
        <v>0.24241898148148147</v>
      </c>
      <c r="L52" s="125">
        <v>27</v>
      </c>
      <c r="M52" s="102">
        <v>3.5104166666666665E-2</v>
      </c>
      <c r="N52" s="34"/>
      <c r="O52" s="39"/>
      <c r="P52" s="36"/>
      <c r="Q52" s="39"/>
      <c r="R52" s="36"/>
      <c r="S52" s="39"/>
      <c r="T52" s="36"/>
      <c r="U52" s="34"/>
      <c r="V52" s="52"/>
      <c r="W52" s="36"/>
      <c r="X52" s="39"/>
      <c r="Y52" s="36"/>
      <c r="Z52" s="39"/>
      <c r="AA52" s="36"/>
      <c r="AB52" s="39"/>
      <c r="AC52" s="34"/>
      <c r="AD52" s="39"/>
      <c r="AE52" s="36"/>
      <c r="AF52" s="42"/>
    </row>
    <row r="53" spans="1:32" s="79" customFormat="1" ht="14.95" customHeight="1" x14ac:dyDescent="0.25">
      <c r="A53" s="37" t="s">
        <v>91</v>
      </c>
      <c r="B53" s="38" t="s">
        <v>5</v>
      </c>
      <c r="C53" s="36">
        <v>6</v>
      </c>
      <c r="D53" s="54">
        <f t="shared" si="4"/>
        <v>60</v>
      </c>
      <c r="E53" s="35">
        <f t="shared" si="5"/>
        <v>0.1373263888888889</v>
      </c>
      <c r="F53" s="61">
        <f t="shared" si="6"/>
        <v>2</v>
      </c>
      <c r="G53" s="77">
        <f t="shared" si="7"/>
        <v>0</v>
      </c>
      <c r="H53" s="101">
        <v>30</v>
      </c>
      <c r="I53" s="102">
        <v>1.298611111111111E-2</v>
      </c>
      <c r="J53" s="116">
        <v>30</v>
      </c>
      <c r="K53" s="102">
        <v>0.12434027777777779</v>
      </c>
      <c r="L53" s="36"/>
      <c r="M53" s="39"/>
      <c r="N53" s="34"/>
      <c r="O53" s="39"/>
      <c r="P53" s="36"/>
      <c r="Q53" s="39"/>
      <c r="R53" s="36"/>
      <c r="S53" s="39"/>
      <c r="T53" s="36"/>
      <c r="U53" s="34"/>
      <c r="V53" s="52"/>
      <c r="W53" s="36"/>
      <c r="X53" s="39"/>
      <c r="Y53" s="36"/>
      <c r="Z53" s="39"/>
      <c r="AA53" s="36"/>
      <c r="AB53" s="39"/>
      <c r="AC53" s="34"/>
      <c r="AD53" s="39"/>
      <c r="AE53" s="36"/>
      <c r="AF53" s="42"/>
    </row>
    <row r="54" spans="1:32" s="79" customFormat="1" ht="14.95" customHeight="1" x14ac:dyDescent="0.25">
      <c r="A54" s="37" t="s">
        <v>63</v>
      </c>
      <c r="B54" s="38" t="s">
        <v>5</v>
      </c>
      <c r="C54" s="36">
        <v>7</v>
      </c>
      <c r="D54" s="54">
        <f t="shared" si="4"/>
        <v>58</v>
      </c>
      <c r="E54" s="35">
        <f t="shared" si="5"/>
        <v>2.6481481481481481E-2</v>
      </c>
      <c r="F54" s="61">
        <f t="shared" si="6"/>
        <v>2</v>
      </c>
      <c r="G54" s="77">
        <f t="shared" si="7"/>
        <v>0</v>
      </c>
      <c r="H54" s="101">
        <v>29</v>
      </c>
      <c r="I54" s="102">
        <v>1.3773148148148147E-2</v>
      </c>
      <c r="J54" s="34"/>
      <c r="K54" s="39"/>
      <c r="L54" s="36"/>
      <c r="M54" s="39"/>
      <c r="N54" s="34"/>
      <c r="O54" s="39"/>
      <c r="P54" s="125">
        <v>29</v>
      </c>
      <c r="Q54" s="102">
        <v>1.2708333333333334E-2</v>
      </c>
      <c r="R54" s="36"/>
      <c r="S54" s="39"/>
      <c r="T54" s="36"/>
      <c r="U54" s="34"/>
      <c r="V54" s="52"/>
      <c r="W54" s="36"/>
      <c r="X54" s="39"/>
      <c r="Y54" s="36"/>
      <c r="Z54" s="39"/>
      <c r="AA54" s="36"/>
      <c r="AB54" s="39"/>
      <c r="AC54" s="34"/>
      <c r="AD54" s="39"/>
      <c r="AE54" s="36"/>
      <c r="AF54" s="42"/>
    </row>
    <row r="55" spans="1:32" s="79" customFormat="1" ht="14.95" customHeight="1" x14ac:dyDescent="0.25">
      <c r="A55" s="37" t="s">
        <v>95</v>
      </c>
      <c r="B55" s="38" t="s">
        <v>5</v>
      </c>
      <c r="C55" s="36">
        <v>8</v>
      </c>
      <c r="D55" s="54">
        <f t="shared" si="4"/>
        <v>57</v>
      </c>
      <c r="E55" s="35">
        <f t="shared" si="5"/>
        <v>0.16076388888888887</v>
      </c>
      <c r="F55" s="61">
        <f t="shared" si="6"/>
        <v>2</v>
      </c>
      <c r="G55" s="77">
        <f t="shared" si="7"/>
        <v>0</v>
      </c>
      <c r="H55" s="101">
        <v>28</v>
      </c>
      <c r="I55" s="102">
        <v>1.5069444444444443E-2</v>
      </c>
      <c r="J55" s="116">
        <v>29</v>
      </c>
      <c r="K55" s="102">
        <v>0.14569444444444443</v>
      </c>
      <c r="L55" s="36"/>
      <c r="M55" s="39"/>
      <c r="N55" s="34"/>
      <c r="O55" s="39"/>
      <c r="P55" s="36"/>
      <c r="Q55" s="39"/>
      <c r="R55" s="36"/>
      <c r="S55" s="39"/>
      <c r="T55" s="36"/>
      <c r="U55" s="34"/>
      <c r="V55" s="52"/>
      <c r="W55" s="36"/>
      <c r="X55" s="39"/>
      <c r="Y55" s="36"/>
      <c r="Z55" s="39"/>
      <c r="AA55" s="36"/>
      <c r="AB55" s="39"/>
      <c r="AC55" s="34"/>
      <c r="AD55" s="39"/>
      <c r="AE55" s="36"/>
      <c r="AF55" s="42"/>
    </row>
    <row r="56" spans="1:32" s="79" customFormat="1" ht="14.95" customHeight="1" x14ac:dyDescent="0.25">
      <c r="A56" s="37" t="s">
        <v>97</v>
      </c>
      <c r="B56" s="38" t="s">
        <v>5</v>
      </c>
      <c r="C56" s="36">
        <v>9</v>
      </c>
      <c r="D56" s="54">
        <f t="shared" si="4"/>
        <v>55</v>
      </c>
      <c r="E56" s="35">
        <f t="shared" si="5"/>
        <v>0.18857638888888889</v>
      </c>
      <c r="F56" s="61">
        <f t="shared" si="6"/>
        <v>2</v>
      </c>
      <c r="G56" s="77">
        <f t="shared" si="7"/>
        <v>0</v>
      </c>
      <c r="H56" s="101">
        <v>27</v>
      </c>
      <c r="I56" s="102">
        <v>1.5578703703703704E-2</v>
      </c>
      <c r="J56" s="116">
        <v>28</v>
      </c>
      <c r="K56" s="102">
        <v>0.17299768518518518</v>
      </c>
      <c r="L56" s="36"/>
      <c r="M56" s="39"/>
      <c r="N56" s="34"/>
      <c r="O56" s="39"/>
      <c r="P56" s="36"/>
      <c r="Q56" s="39"/>
      <c r="R56" s="36"/>
      <c r="S56" s="39"/>
      <c r="T56" s="36"/>
      <c r="U56" s="34"/>
      <c r="V56" s="52"/>
      <c r="W56" s="36"/>
      <c r="X56" s="39"/>
      <c r="Y56" s="36"/>
      <c r="Z56" s="39"/>
      <c r="AA56" s="36"/>
      <c r="AB56" s="39"/>
      <c r="AC56" s="34"/>
      <c r="AD56" s="39"/>
      <c r="AE56" s="36"/>
      <c r="AF56" s="42"/>
    </row>
    <row r="57" spans="1:32" s="79" customFormat="1" ht="14.95" customHeight="1" x14ac:dyDescent="0.25">
      <c r="A57" s="37" t="s">
        <v>134</v>
      </c>
      <c r="B57" s="38" t="s">
        <v>5</v>
      </c>
      <c r="C57" s="36">
        <v>10</v>
      </c>
      <c r="D57" s="54">
        <f t="shared" si="4"/>
        <v>53</v>
      </c>
      <c r="E57" s="35">
        <f t="shared" si="5"/>
        <v>9.7418981481481481E-2</v>
      </c>
      <c r="F57" s="61">
        <f t="shared" si="6"/>
        <v>2</v>
      </c>
      <c r="G57" s="77">
        <f t="shared" si="7"/>
        <v>0</v>
      </c>
      <c r="H57" s="101">
        <v>24</v>
      </c>
      <c r="I57" s="102">
        <v>1.5868055555555555E-2</v>
      </c>
      <c r="J57" s="34"/>
      <c r="K57" s="39"/>
      <c r="L57" s="36"/>
      <c r="M57" s="39"/>
      <c r="N57" s="116">
        <v>29</v>
      </c>
      <c r="O57" s="102">
        <v>8.1550925925925929E-2</v>
      </c>
      <c r="P57" s="36"/>
      <c r="Q57" s="39"/>
      <c r="R57" s="36"/>
      <c r="S57" s="39"/>
      <c r="T57" s="36"/>
      <c r="U57" s="34"/>
      <c r="V57" s="52"/>
      <c r="W57" s="36"/>
      <c r="X57" s="39"/>
      <c r="Y57" s="36"/>
      <c r="Z57" s="39"/>
      <c r="AA57" s="36"/>
      <c r="AB57" s="39"/>
      <c r="AC57" s="34"/>
      <c r="AD57" s="39"/>
      <c r="AE57" s="36"/>
      <c r="AF57" s="42"/>
    </row>
    <row r="58" spans="1:32" s="79" customFormat="1" ht="14.95" customHeight="1" x14ac:dyDescent="0.25">
      <c r="A58" s="37" t="s">
        <v>107</v>
      </c>
      <c r="B58" s="38" t="s">
        <v>5</v>
      </c>
      <c r="C58" s="36">
        <v>11</v>
      </c>
      <c r="D58" s="54">
        <f t="shared" si="4"/>
        <v>52</v>
      </c>
      <c r="E58" s="35">
        <f t="shared" si="5"/>
        <v>0.19895833333333332</v>
      </c>
      <c r="F58" s="61">
        <f t="shared" si="6"/>
        <v>2</v>
      </c>
      <c r="G58" s="77">
        <f t="shared" si="7"/>
        <v>0</v>
      </c>
      <c r="H58" s="101">
        <v>25</v>
      </c>
      <c r="I58" s="102">
        <v>1.577546296296296E-2</v>
      </c>
      <c r="J58" s="116">
        <v>27</v>
      </c>
      <c r="K58" s="102">
        <v>0.18318287037037037</v>
      </c>
      <c r="L58" s="36"/>
      <c r="M58" s="39"/>
      <c r="N58" s="34"/>
      <c r="O58" s="39"/>
      <c r="P58" s="36"/>
      <c r="Q58" s="39"/>
      <c r="R58" s="36"/>
      <c r="S58" s="39"/>
      <c r="T58" s="36"/>
      <c r="U58" s="34"/>
      <c r="V58" s="52"/>
      <c r="W58" s="36"/>
      <c r="X58" s="39"/>
      <c r="Y58" s="36"/>
      <c r="Z58" s="39"/>
      <c r="AA58" s="36"/>
      <c r="AB58" s="39"/>
      <c r="AC58" s="34"/>
      <c r="AD58" s="39"/>
      <c r="AE58" s="36"/>
      <c r="AF58" s="42"/>
    </row>
    <row r="59" spans="1:32" s="79" customFormat="1" ht="14.95" customHeight="1" x14ac:dyDescent="0.25">
      <c r="A59" s="37" t="s">
        <v>101</v>
      </c>
      <c r="B59" s="38" t="s">
        <v>5</v>
      </c>
      <c r="C59" s="36">
        <v>12</v>
      </c>
      <c r="D59" s="54">
        <f t="shared" si="4"/>
        <v>44</v>
      </c>
      <c r="E59" s="35">
        <f t="shared" si="5"/>
        <v>0.26307870370370368</v>
      </c>
      <c r="F59" s="61">
        <f t="shared" si="6"/>
        <v>2</v>
      </c>
      <c r="G59" s="77">
        <f t="shared" si="7"/>
        <v>0</v>
      </c>
      <c r="H59" s="101">
        <v>21</v>
      </c>
      <c r="I59" s="102">
        <v>1.6608796296296299E-2</v>
      </c>
      <c r="J59" s="116">
        <v>23</v>
      </c>
      <c r="K59" s="102">
        <v>0.2464699074074074</v>
      </c>
      <c r="L59" s="36"/>
      <c r="M59" s="39"/>
      <c r="N59" s="34"/>
      <c r="O59" s="39"/>
      <c r="P59" s="36"/>
      <c r="Q59" s="39"/>
      <c r="R59" s="36"/>
      <c r="S59" s="39"/>
      <c r="T59" s="36"/>
      <c r="U59" s="34"/>
      <c r="V59" s="52"/>
      <c r="W59" s="36"/>
      <c r="X59" s="39"/>
      <c r="Y59" s="36"/>
      <c r="Z59" s="39"/>
      <c r="AA59" s="36"/>
      <c r="AB59" s="39"/>
      <c r="AC59" s="34"/>
      <c r="AD59" s="39"/>
      <c r="AE59" s="36"/>
      <c r="AF59" s="42"/>
    </row>
    <row r="60" spans="1:32" s="79" customFormat="1" ht="14.95" customHeight="1" x14ac:dyDescent="0.25">
      <c r="A60" s="37" t="s">
        <v>123</v>
      </c>
      <c r="B60" s="38" t="s">
        <v>5</v>
      </c>
      <c r="C60" s="36">
        <v>13</v>
      </c>
      <c r="D60" s="54">
        <f t="shared" si="4"/>
        <v>43</v>
      </c>
      <c r="E60" s="35">
        <f t="shared" si="5"/>
        <v>3.2476851851851854E-2</v>
      </c>
      <c r="F60" s="61">
        <f t="shared" si="6"/>
        <v>2</v>
      </c>
      <c r="G60" s="77">
        <f t="shared" si="7"/>
        <v>0</v>
      </c>
      <c r="H60" s="101">
        <v>13</v>
      </c>
      <c r="I60" s="102">
        <v>1.9988425925925927E-2</v>
      </c>
      <c r="J60" s="34"/>
      <c r="K60" s="39"/>
      <c r="L60" s="36"/>
      <c r="M60" s="39"/>
      <c r="N60" s="34"/>
      <c r="O60" s="39"/>
      <c r="P60" s="125">
        <v>30</v>
      </c>
      <c r="Q60" s="102">
        <v>1.2488425925925925E-2</v>
      </c>
      <c r="R60" s="36"/>
      <c r="S60" s="39"/>
      <c r="T60" s="36"/>
      <c r="U60" s="34"/>
      <c r="V60" s="52"/>
      <c r="W60" s="36"/>
      <c r="X60" s="39"/>
      <c r="Y60" s="36"/>
      <c r="Z60" s="39"/>
      <c r="AA60" s="36"/>
      <c r="AB60" s="39"/>
      <c r="AC60" s="34"/>
      <c r="AD60" s="39"/>
      <c r="AE60" s="36"/>
      <c r="AF60" s="42"/>
    </row>
    <row r="61" spans="1:32" s="79" customFormat="1" ht="14.95" customHeight="1" x14ac:dyDescent="0.25">
      <c r="A61" s="37" t="s">
        <v>133</v>
      </c>
      <c r="B61" s="38" t="s">
        <v>5</v>
      </c>
      <c r="C61" s="36">
        <v>14</v>
      </c>
      <c r="D61" s="54">
        <f t="shared" si="4"/>
        <v>37</v>
      </c>
      <c r="E61" s="35">
        <f t="shared" si="5"/>
        <v>3.8969907407407411E-2</v>
      </c>
      <c r="F61" s="61">
        <f t="shared" si="6"/>
        <v>2</v>
      </c>
      <c r="G61" s="77">
        <f t="shared" si="7"/>
        <v>0</v>
      </c>
      <c r="H61" s="101">
        <v>12</v>
      </c>
      <c r="I61" s="102">
        <v>2.2476851851851855E-2</v>
      </c>
      <c r="J61" s="34"/>
      <c r="K61" s="39"/>
      <c r="L61" s="36"/>
      <c r="M61" s="39"/>
      <c r="N61" s="34"/>
      <c r="O61" s="39"/>
      <c r="P61" s="125">
        <v>25</v>
      </c>
      <c r="Q61" s="102">
        <v>1.6493055555555556E-2</v>
      </c>
      <c r="R61" s="36"/>
      <c r="S61" s="39"/>
      <c r="T61" s="36"/>
      <c r="U61" s="34"/>
      <c r="V61" s="52"/>
      <c r="W61" s="36"/>
      <c r="X61" s="39"/>
      <c r="Y61" s="36"/>
      <c r="Z61" s="39"/>
      <c r="AA61" s="36"/>
      <c r="AB61" s="39"/>
      <c r="AC61" s="34"/>
      <c r="AD61" s="39"/>
      <c r="AE61" s="36"/>
      <c r="AF61" s="42"/>
    </row>
    <row r="62" spans="1:32" s="79" customFormat="1" ht="14.95" customHeight="1" x14ac:dyDescent="0.25">
      <c r="A62" s="37" t="s">
        <v>62</v>
      </c>
      <c r="B62" s="38" t="s">
        <v>5</v>
      </c>
      <c r="C62" s="36">
        <v>15</v>
      </c>
      <c r="D62" s="54">
        <f t="shared" si="4"/>
        <v>26</v>
      </c>
      <c r="E62" s="35">
        <f t="shared" si="5"/>
        <v>1.5625E-2</v>
      </c>
      <c r="F62" s="61">
        <f t="shared" si="6"/>
        <v>1</v>
      </c>
      <c r="G62" s="77">
        <f t="shared" si="7"/>
        <v>0</v>
      </c>
      <c r="H62" s="101">
        <v>26</v>
      </c>
      <c r="I62" s="102">
        <v>1.5625E-2</v>
      </c>
      <c r="J62" s="34"/>
      <c r="K62" s="39"/>
      <c r="L62" s="36"/>
      <c r="M62" s="39"/>
      <c r="N62" s="34"/>
      <c r="O62" s="39"/>
      <c r="P62" s="36"/>
      <c r="Q62" s="39"/>
      <c r="R62" s="36"/>
      <c r="S62" s="39"/>
      <c r="T62" s="36"/>
      <c r="U62" s="34"/>
      <c r="V62" s="52"/>
      <c r="W62" s="36"/>
      <c r="X62" s="39"/>
      <c r="Y62" s="36"/>
      <c r="Z62" s="39"/>
      <c r="AA62" s="36"/>
      <c r="AB62" s="39"/>
      <c r="AC62" s="34"/>
      <c r="AD62" s="39"/>
      <c r="AE62" s="36"/>
      <c r="AF62" s="42"/>
    </row>
    <row r="63" spans="1:32" s="79" customFormat="1" ht="14.95" customHeight="1" x14ac:dyDescent="0.25">
      <c r="A63" s="37" t="s">
        <v>94</v>
      </c>
      <c r="B63" s="38" t="s">
        <v>5</v>
      </c>
      <c r="C63" s="36">
        <v>16</v>
      </c>
      <c r="D63" s="54">
        <f t="shared" si="4"/>
        <v>22</v>
      </c>
      <c r="E63" s="35">
        <f t="shared" si="5"/>
        <v>1.6006944444444445E-2</v>
      </c>
      <c r="F63" s="61">
        <f t="shared" si="6"/>
        <v>1</v>
      </c>
      <c r="G63" s="77">
        <f t="shared" si="7"/>
        <v>0</v>
      </c>
      <c r="H63" s="101">
        <v>22</v>
      </c>
      <c r="I63" s="102">
        <v>1.6006944444444445E-2</v>
      </c>
      <c r="J63" s="34"/>
      <c r="K63" s="39"/>
      <c r="L63" s="36"/>
      <c r="M63" s="39"/>
      <c r="N63" s="34"/>
      <c r="O63" s="39"/>
      <c r="P63" s="36"/>
      <c r="Q63" s="39"/>
      <c r="R63" s="36"/>
      <c r="S63" s="39"/>
      <c r="T63" s="36"/>
      <c r="U63" s="34"/>
      <c r="V63" s="52"/>
      <c r="W63" s="36"/>
      <c r="X63" s="39"/>
      <c r="Y63" s="36"/>
      <c r="Z63" s="39"/>
      <c r="AA63" s="36"/>
      <c r="AB63" s="39"/>
      <c r="AC63" s="34"/>
      <c r="AD63" s="39"/>
      <c r="AE63" s="36"/>
      <c r="AF63" s="42"/>
    </row>
    <row r="64" spans="1:32" s="79" customFormat="1" ht="14.95" customHeight="1" x14ac:dyDescent="0.25">
      <c r="A64" s="37" t="s">
        <v>64</v>
      </c>
      <c r="B64" s="38" t="s">
        <v>5</v>
      </c>
      <c r="C64" s="36">
        <v>17</v>
      </c>
      <c r="D64" s="54">
        <f t="shared" si="4"/>
        <v>20</v>
      </c>
      <c r="E64" s="35">
        <f t="shared" si="5"/>
        <v>1.6689814814814817E-2</v>
      </c>
      <c r="F64" s="61">
        <f t="shared" si="6"/>
        <v>1</v>
      </c>
      <c r="G64" s="77">
        <f t="shared" si="7"/>
        <v>0</v>
      </c>
      <c r="H64" s="101">
        <v>20</v>
      </c>
      <c r="I64" s="102">
        <v>1.6689814814814817E-2</v>
      </c>
      <c r="J64" s="34"/>
      <c r="K64" s="39"/>
      <c r="L64" s="36"/>
      <c r="M64" s="39"/>
      <c r="N64" s="34"/>
      <c r="O64" s="39"/>
      <c r="P64" s="36"/>
      <c r="Q64" s="39"/>
      <c r="R64" s="36"/>
      <c r="S64" s="39"/>
      <c r="T64" s="36"/>
      <c r="U64" s="34"/>
      <c r="V64" s="52"/>
      <c r="W64" s="36"/>
      <c r="X64" s="39"/>
      <c r="Y64" s="36"/>
      <c r="Z64" s="39"/>
      <c r="AA64" s="36"/>
      <c r="AB64" s="39"/>
      <c r="AC64" s="34"/>
      <c r="AD64" s="39"/>
      <c r="AE64" s="36"/>
      <c r="AF64" s="42"/>
    </row>
    <row r="65" spans="1:32" s="79" customFormat="1" ht="14.95" customHeight="1" x14ac:dyDescent="0.25">
      <c r="A65" s="37" t="s">
        <v>135</v>
      </c>
      <c r="B65" s="38" t="s">
        <v>5</v>
      </c>
      <c r="C65" s="36">
        <v>18</v>
      </c>
      <c r="D65" s="54">
        <f t="shared" si="4"/>
        <v>16</v>
      </c>
      <c r="E65" s="35">
        <f t="shared" si="5"/>
        <v>1.7326388888888888E-2</v>
      </c>
      <c r="F65" s="61">
        <f t="shared" si="6"/>
        <v>1</v>
      </c>
      <c r="G65" s="77">
        <f t="shared" si="7"/>
        <v>0</v>
      </c>
      <c r="H65" s="101">
        <v>16</v>
      </c>
      <c r="I65" s="102">
        <v>1.7326388888888888E-2</v>
      </c>
      <c r="J65" s="34"/>
      <c r="K65" s="39"/>
      <c r="L65" s="36"/>
      <c r="M65" s="39"/>
      <c r="N65" s="34"/>
      <c r="O65" s="39"/>
      <c r="P65" s="36"/>
      <c r="Q65" s="39"/>
      <c r="R65" s="36"/>
      <c r="S65" s="39"/>
      <c r="T65" s="36"/>
      <c r="U65" s="34"/>
      <c r="V65" s="52"/>
      <c r="W65" s="36"/>
      <c r="X65" s="39"/>
      <c r="Y65" s="36"/>
      <c r="Z65" s="39"/>
      <c r="AA65" s="36"/>
      <c r="AB65" s="39"/>
      <c r="AC65" s="34"/>
      <c r="AD65" s="39"/>
      <c r="AE65" s="36"/>
      <c r="AF65" s="42"/>
    </row>
    <row r="66" spans="1:32" s="79" customFormat="1" ht="14.95" customHeight="1" x14ac:dyDescent="0.25">
      <c r="A66" s="37" t="s">
        <v>113</v>
      </c>
      <c r="B66" s="38" t="s">
        <v>5</v>
      </c>
      <c r="C66" s="36">
        <v>19</v>
      </c>
      <c r="D66" s="54">
        <f t="shared" si="4"/>
        <v>14</v>
      </c>
      <c r="E66" s="35">
        <f t="shared" si="5"/>
        <v>1.7743055555555557E-2</v>
      </c>
      <c r="F66" s="61">
        <f t="shared" si="6"/>
        <v>1</v>
      </c>
      <c r="G66" s="77">
        <f t="shared" si="7"/>
        <v>0</v>
      </c>
      <c r="H66" s="101">
        <v>14</v>
      </c>
      <c r="I66" s="102">
        <v>1.7743055555555557E-2</v>
      </c>
      <c r="J66" s="34"/>
      <c r="K66" s="39"/>
      <c r="L66" s="36"/>
      <c r="M66" s="39"/>
      <c r="N66" s="34"/>
      <c r="O66" s="39"/>
      <c r="P66" s="36"/>
      <c r="Q66" s="39"/>
      <c r="R66" s="36"/>
      <c r="S66" s="39"/>
      <c r="T66" s="36"/>
      <c r="U66" s="34"/>
      <c r="V66" s="52"/>
      <c r="W66" s="36"/>
      <c r="X66" s="39"/>
      <c r="Y66" s="36"/>
      <c r="Z66" s="39"/>
      <c r="AA66" s="36"/>
      <c r="AB66" s="39"/>
      <c r="AC66" s="34"/>
      <c r="AD66" s="39"/>
      <c r="AE66" s="36"/>
      <c r="AF66" s="42"/>
    </row>
    <row r="67" spans="1:32" s="79" customFormat="1" ht="14.95" customHeight="1" x14ac:dyDescent="0.25">
      <c r="A67" s="37" t="s">
        <v>115</v>
      </c>
      <c r="B67" s="38" t="s">
        <v>0</v>
      </c>
      <c r="C67" s="36">
        <v>1</v>
      </c>
      <c r="D67" s="54">
        <f t="shared" si="4"/>
        <v>120</v>
      </c>
      <c r="E67" s="35">
        <f t="shared" si="5"/>
        <v>0.19060185185185188</v>
      </c>
      <c r="F67" s="61">
        <f t="shared" si="6"/>
        <v>4</v>
      </c>
      <c r="G67" s="77">
        <f t="shared" si="7"/>
        <v>0</v>
      </c>
      <c r="H67" s="101">
        <v>30</v>
      </c>
      <c r="I67" s="102">
        <v>1.4537037037037038E-2</v>
      </c>
      <c r="J67" s="116">
        <v>30</v>
      </c>
      <c r="K67" s="102">
        <v>0.13745370370370372</v>
      </c>
      <c r="L67" s="125">
        <v>30</v>
      </c>
      <c r="M67" s="102">
        <v>2.5914351851851855E-2</v>
      </c>
      <c r="N67" s="34"/>
      <c r="O67" s="39"/>
      <c r="P67" s="125">
        <v>30</v>
      </c>
      <c r="Q67" s="102">
        <v>1.269675925925926E-2</v>
      </c>
      <c r="R67" s="36"/>
      <c r="S67" s="39"/>
      <c r="T67" s="36"/>
      <c r="U67" s="34"/>
      <c r="V67" s="52"/>
      <c r="W67" s="36"/>
      <c r="X67" s="39"/>
      <c r="Y67" s="36"/>
      <c r="Z67" s="39"/>
      <c r="AA67" s="36"/>
      <c r="AB67" s="39"/>
      <c r="AC67" s="34"/>
      <c r="AD67" s="39"/>
      <c r="AE67" s="36"/>
      <c r="AF67" s="42"/>
    </row>
    <row r="68" spans="1:32" s="79" customFormat="1" ht="14.95" customHeight="1" x14ac:dyDescent="0.25">
      <c r="A68" s="37" t="s">
        <v>132</v>
      </c>
      <c r="B68" s="38" t="s">
        <v>0</v>
      </c>
      <c r="C68" s="36">
        <v>2</v>
      </c>
      <c r="D68" s="54">
        <f t="shared" ref="D68:D99" si="8">SUM(H68,J68,L68,N68,P68,R68,T68,W68,Y68,AA68,AC68,AE68)</f>
        <v>87</v>
      </c>
      <c r="E68" s="35">
        <f t="shared" ref="E68:E99" si="9">SUM(I68+K68+M68+O68+Q68+S68+V68+X68+Z68+AB68+AD68+AF68)</f>
        <v>0.31440972222222224</v>
      </c>
      <c r="F68" s="61">
        <f t="shared" ref="F68:F99" si="10">COUNT(H68,J68,L68,N68,P68,R68,T68,W68,Y68,AA68)</f>
        <v>3</v>
      </c>
      <c r="G68" s="77">
        <f t="shared" ref="G68:G99" si="11">COUNT(AC68, AE68)</f>
        <v>0</v>
      </c>
      <c r="H68" s="101">
        <v>28</v>
      </c>
      <c r="I68" s="102">
        <v>1.8287037037037036E-2</v>
      </c>
      <c r="J68" s="116">
        <v>29</v>
      </c>
      <c r="K68" s="102">
        <v>0.20280092592592591</v>
      </c>
      <c r="L68" s="36"/>
      <c r="M68" s="39"/>
      <c r="N68" s="116">
        <v>30</v>
      </c>
      <c r="O68" s="102">
        <v>9.3321759259259271E-2</v>
      </c>
      <c r="P68" s="36"/>
      <c r="Q68" s="39"/>
      <c r="R68" s="36"/>
      <c r="S68" s="39"/>
      <c r="T68" s="36"/>
      <c r="U68" s="34"/>
      <c r="V68" s="52"/>
      <c r="W68" s="36"/>
      <c r="X68" s="39"/>
      <c r="Y68" s="36"/>
      <c r="Z68" s="39"/>
      <c r="AA68" s="36"/>
      <c r="AB68" s="39"/>
      <c r="AC68" s="34"/>
      <c r="AD68" s="39"/>
      <c r="AE68" s="36"/>
      <c r="AF68" s="42"/>
    </row>
    <row r="69" spans="1:32" s="79" customFormat="1" ht="14.95" customHeight="1" x14ac:dyDescent="0.25">
      <c r="A69" s="37" t="s">
        <v>65</v>
      </c>
      <c r="B69" s="38" t="s">
        <v>0</v>
      </c>
      <c r="C69" s="36">
        <v>3</v>
      </c>
      <c r="D69" s="54">
        <f t="shared" si="8"/>
        <v>85</v>
      </c>
      <c r="E69" s="35">
        <f t="shared" si="9"/>
        <v>0.16311342592592593</v>
      </c>
      <c r="F69" s="61">
        <f t="shared" si="10"/>
        <v>3</v>
      </c>
      <c r="G69" s="77">
        <f t="shared" si="11"/>
        <v>0</v>
      </c>
      <c r="H69" s="101">
        <v>27</v>
      </c>
      <c r="I69" s="102">
        <v>1.9027777777777779E-2</v>
      </c>
      <c r="J69" s="34"/>
      <c r="K69" s="39"/>
      <c r="L69" s="125">
        <v>29</v>
      </c>
      <c r="M69" s="102">
        <v>3.4224537037037032E-2</v>
      </c>
      <c r="N69" s="116">
        <v>29</v>
      </c>
      <c r="O69" s="102">
        <v>0.10986111111111112</v>
      </c>
      <c r="P69" s="36"/>
      <c r="Q69" s="39"/>
      <c r="R69" s="36"/>
      <c r="S69" s="39"/>
      <c r="T69" s="36"/>
      <c r="U69" s="34"/>
      <c r="V69" s="52"/>
      <c r="W69" s="36"/>
      <c r="X69" s="39"/>
      <c r="Y69" s="36"/>
      <c r="Z69" s="39"/>
      <c r="AA69" s="36"/>
      <c r="AB69" s="39"/>
      <c r="AC69" s="34"/>
      <c r="AD69" s="39"/>
      <c r="AE69" s="36"/>
      <c r="AF69" s="42"/>
    </row>
    <row r="70" spans="1:32" s="79" customFormat="1" ht="14.95" customHeight="1" x14ac:dyDescent="0.25">
      <c r="A70" s="37" t="s">
        <v>86</v>
      </c>
      <c r="B70" s="38" t="s">
        <v>0</v>
      </c>
      <c r="C70" s="36">
        <v>4</v>
      </c>
      <c r="D70" s="54">
        <f t="shared" si="8"/>
        <v>83</v>
      </c>
      <c r="E70" s="35">
        <f t="shared" si="9"/>
        <v>9.5335648148148142E-2</v>
      </c>
      <c r="F70" s="61">
        <f t="shared" si="10"/>
        <v>3</v>
      </c>
      <c r="G70" s="77">
        <f t="shared" si="11"/>
        <v>0</v>
      </c>
      <c r="H70" s="104">
        <v>26</v>
      </c>
      <c r="I70" s="102">
        <v>2.6249999999999999E-2</v>
      </c>
      <c r="J70" s="34"/>
      <c r="K70" s="39"/>
      <c r="L70" s="125">
        <v>28</v>
      </c>
      <c r="M70" s="102">
        <v>4.6655092592592595E-2</v>
      </c>
      <c r="N70" s="34"/>
      <c r="O70" s="39"/>
      <c r="P70" s="125">
        <v>29</v>
      </c>
      <c r="Q70" s="102">
        <v>2.2430555555555554E-2</v>
      </c>
      <c r="R70" s="36"/>
      <c r="S70" s="39"/>
      <c r="T70" s="36"/>
      <c r="U70" s="34"/>
      <c r="V70" s="52"/>
      <c r="W70" s="36"/>
      <c r="X70" s="39"/>
      <c r="Y70" s="36"/>
      <c r="Z70" s="39"/>
      <c r="AA70" s="36"/>
      <c r="AB70" s="39"/>
      <c r="AC70" s="34"/>
      <c r="AD70" s="39"/>
      <c r="AE70" s="36"/>
      <c r="AF70" s="42"/>
    </row>
    <row r="71" spans="1:32" s="79" customFormat="1" ht="14.95" customHeight="1" x14ac:dyDescent="0.25">
      <c r="A71" s="37" t="s">
        <v>69</v>
      </c>
      <c r="B71" s="38" t="s">
        <v>0</v>
      </c>
      <c r="C71" s="36">
        <v>5</v>
      </c>
      <c r="D71" s="54">
        <f t="shared" si="8"/>
        <v>29</v>
      </c>
      <c r="E71" s="35">
        <f t="shared" si="9"/>
        <v>1.6493055555555556E-2</v>
      </c>
      <c r="F71" s="61">
        <f t="shared" si="10"/>
        <v>1</v>
      </c>
      <c r="G71" s="77">
        <f t="shared" si="11"/>
        <v>0</v>
      </c>
      <c r="H71" s="101">
        <v>29</v>
      </c>
      <c r="I71" s="103">
        <v>1.6493055555555556E-2</v>
      </c>
      <c r="J71" s="34"/>
      <c r="K71" s="39"/>
      <c r="L71" s="36"/>
      <c r="M71" s="39"/>
      <c r="N71" s="34"/>
      <c r="O71" s="39"/>
      <c r="P71" s="36"/>
      <c r="Q71" s="39"/>
      <c r="R71" s="36"/>
      <c r="S71" s="39"/>
      <c r="T71" s="36"/>
      <c r="U71" s="34"/>
      <c r="V71" s="52"/>
      <c r="W71" s="36"/>
      <c r="X71" s="39"/>
      <c r="Y71" s="36"/>
      <c r="Z71" s="39"/>
      <c r="AA71" s="36"/>
      <c r="AB71" s="39"/>
      <c r="AC71" s="34"/>
      <c r="AD71" s="39"/>
      <c r="AE71" s="36"/>
      <c r="AF71" s="42"/>
    </row>
    <row r="72" spans="1:32" s="79" customFormat="1" ht="14.95" customHeight="1" x14ac:dyDescent="0.25">
      <c r="A72" s="37" t="s">
        <v>161</v>
      </c>
      <c r="B72" s="38" t="s">
        <v>0</v>
      </c>
      <c r="C72" s="36">
        <v>6</v>
      </c>
      <c r="D72" s="54">
        <f t="shared" si="8"/>
        <v>28</v>
      </c>
      <c r="E72" s="35">
        <f t="shared" si="9"/>
        <v>0.14546296296296296</v>
      </c>
      <c r="F72" s="61">
        <f t="shared" si="10"/>
        <v>1</v>
      </c>
      <c r="G72" s="77">
        <f t="shared" si="11"/>
        <v>0</v>
      </c>
      <c r="H72" s="64"/>
      <c r="I72" s="39"/>
      <c r="J72" s="34"/>
      <c r="K72" s="39"/>
      <c r="L72" s="36"/>
      <c r="M72" s="39"/>
      <c r="N72" s="116">
        <v>28</v>
      </c>
      <c r="O72" s="102">
        <v>0.14546296296296296</v>
      </c>
      <c r="P72" s="36"/>
      <c r="Q72" s="39"/>
      <c r="R72" s="36"/>
      <c r="S72" s="39"/>
      <c r="T72" s="36"/>
      <c r="U72" s="34"/>
      <c r="V72" s="52"/>
      <c r="W72" s="36"/>
      <c r="X72" s="39"/>
      <c r="Y72" s="36"/>
      <c r="Z72" s="39"/>
      <c r="AA72" s="36"/>
      <c r="AB72" s="39"/>
      <c r="AC72" s="34"/>
      <c r="AD72" s="39"/>
      <c r="AE72" s="36"/>
      <c r="AF72" s="42"/>
    </row>
    <row r="73" spans="1:32" s="79" customFormat="1" ht="14.95" customHeight="1" x14ac:dyDescent="0.25">
      <c r="A73" s="37" t="s">
        <v>130</v>
      </c>
      <c r="B73" s="38" t="s">
        <v>0</v>
      </c>
      <c r="C73" s="36">
        <v>7</v>
      </c>
      <c r="D73" s="54">
        <f t="shared" si="8"/>
        <v>25</v>
      </c>
      <c r="E73" s="35">
        <f t="shared" si="9"/>
        <v>2.9641203703703701E-2</v>
      </c>
      <c r="F73" s="61">
        <f t="shared" si="10"/>
        <v>1</v>
      </c>
      <c r="G73" s="77">
        <f t="shared" si="11"/>
        <v>0</v>
      </c>
      <c r="H73" s="101">
        <v>25</v>
      </c>
      <c r="I73" s="102">
        <v>2.9641203703703701E-2</v>
      </c>
      <c r="J73" s="34"/>
      <c r="K73" s="39"/>
      <c r="L73" s="36"/>
      <c r="M73" s="39"/>
      <c r="N73" s="34"/>
      <c r="O73" s="39"/>
      <c r="P73" s="36"/>
      <c r="Q73" s="39"/>
      <c r="R73" s="36"/>
      <c r="S73" s="39"/>
      <c r="T73" s="36"/>
      <c r="U73" s="34"/>
      <c r="V73" s="52"/>
      <c r="W73" s="36"/>
      <c r="X73" s="39"/>
      <c r="Y73" s="36"/>
      <c r="Z73" s="39"/>
      <c r="AA73" s="36"/>
      <c r="AB73" s="39"/>
      <c r="AC73" s="34"/>
      <c r="AD73" s="39"/>
      <c r="AE73" s="36"/>
      <c r="AF73" s="42"/>
    </row>
    <row r="74" spans="1:32" s="79" customFormat="1" ht="14.95" customHeight="1" x14ac:dyDescent="0.25">
      <c r="A74" s="37" t="s">
        <v>73</v>
      </c>
      <c r="B74" s="38" t="s">
        <v>6</v>
      </c>
      <c r="C74" s="36">
        <v>1</v>
      </c>
      <c r="D74" s="54">
        <f t="shared" si="8"/>
        <v>144</v>
      </c>
      <c r="E74" s="35">
        <f t="shared" si="9"/>
        <v>0.3696875</v>
      </c>
      <c r="F74" s="61">
        <f t="shared" si="10"/>
        <v>5</v>
      </c>
      <c r="G74" s="77">
        <f t="shared" si="11"/>
        <v>0</v>
      </c>
      <c r="H74" s="101">
        <v>30</v>
      </c>
      <c r="I74" s="102">
        <v>1.7465277777777777E-2</v>
      </c>
      <c r="J74" s="116">
        <v>30</v>
      </c>
      <c r="K74" s="102">
        <v>0.19668981481481482</v>
      </c>
      <c r="L74" s="125">
        <v>24</v>
      </c>
      <c r="M74" s="102">
        <v>3.9189814814814809E-2</v>
      </c>
      <c r="N74" s="116">
        <v>30</v>
      </c>
      <c r="O74" s="102">
        <v>0.1013888888888889</v>
      </c>
      <c r="P74" s="125">
        <v>30</v>
      </c>
      <c r="Q74" s="102">
        <v>1.4953703703703705E-2</v>
      </c>
      <c r="R74" s="36"/>
      <c r="S74" s="39"/>
      <c r="T74" s="36"/>
      <c r="U74" s="34"/>
      <c r="V74" s="52"/>
      <c r="W74" s="36"/>
      <c r="X74" s="39"/>
      <c r="Y74" s="36"/>
      <c r="Z74" s="39"/>
      <c r="AA74" s="36"/>
      <c r="AB74" s="39"/>
      <c r="AC74" s="34"/>
      <c r="AD74" s="39"/>
      <c r="AE74" s="36"/>
      <c r="AF74" s="42"/>
    </row>
    <row r="75" spans="1:32" s="79" customFormat="1" ht="14.95" customHeight="1" x14ac:dyDescent="0.25">
      <c r="A75" s="37" t="s">
        <v>108</v>
      </c>
      <c r="B75" s="38" t="s">
        <v>6</v>
      </c>
      <c r="C75" s="36">
        <v>2</v>
      </c>
      <c r="D75" s="54">
        <f t="shared" si="8"/>
        <v>138</v>
      </c>
      <c r="E75" s="35">
        <f t="shared" si="9"/>
        <v>0.50907407407407412</v>
      </c>
      <c r="F75" s="61">
        <f t="shared" si="10"/>
        <v>5</v>
      </c>
      <c r="G75" s="77">
        <f t="shared" si="11"/>
        <v>0</v>
      </c>
      <c r="H75" s="101">
        <v>28</v>
      </c>
      <c r="I75" s="102">
        <v>1.7800925925925925E-2</v>
      </c>
      <c r="J75" s="116">
        <v>28</v>
      </c>
      <c r="K75" s="102">
        <v>0.30863425925925925</v>
      </c>
      <c r="L75" s="125">
        <v>27</v>
      </c>
      <c r="M75" s="102">
        <v>3.4930555555555555E-2</v>
      </c>
      <c r="N75" s="116">
        <v>28</v>
      </c>
      <c r="O75" s="102">
        <v>0.13153935185185187</v>
      </c>
      <c r="P75" s="125">
        <v>27</v>
      </c>
      <c r="Q75" s="102">
        <v>1.6168981481481482E-2</v>
      </c>
      <c r="R75" s="36"/>
      <c r="S75" s="39"/>
      <c r="T75" s="36"/>
      <c r="U75" s="34"/>
      <c r="V75" s="52"/>
      <c r="W75" s="36"/>
      <c r="X75" s="39"/>
      <c r="Y75" s="36"/>
      <c r="Z75" s="39"/>
      <c r="AA75" s="36"/>
      <c r="AB75" s="39"/>
      <c r="AC75" s="34"/>
      <c r="AD75" s="39"/>
      <c r="AE75" s="36"/>
      <c r="AF75" s="42"/>
    </row>
    <row r="76" spans="1:32" s="79" customFormat="1" ht="14.95" customHeight="1" x14ac:dyDescent="0.25">
      <c r="A76" s="37" t="s">
        <v>71</v>
      </c>
      <c r="B76" s="38" t="s">
        <v>6</v>
      </c>
      <c r="C76" s="36">
        <v>3</v>
      </c>
      <c r="D76" s="54">
        <f t="shared" si="8"/>
        <v>131</v>
      </c>
      <c r="E76" s="35">
        <f t="shared" si="9"/>
        <v>0.46807870370370364</v>
      </c>
      <c r="F76" s="61">
        <f t="shared" si="10"/>
        <v>5</v>
      </c>
      <c r="G76" s="77">
        <f t="shared" si="11"/>
        <v>0</v>
      </c>
      <c r="H76" s="101">
        <v>22</v>
      </c>
      <c r="I76" s="102">
        <v>2.0324074074074074E-2</v>
      </c>
      <c r="J76" s="116">
        <v>29</v>
      </c>
      <c r="K76" s="102">
        <v>0.28358796296296296</v>
      </c>
      <c r="L76" s="125">
        <v>26</v>
      </c>
      <c r="M76" s="102">
        <v>3.7476851851851851E-2</v>
      </c>
      <c r="N76" s="116">
        <v>29</v>
      </c>
      <c r="O76" s="102">
        <v>0.10879629629629629</v>
      </c>
      <c r="P76" s="125">
        <v>25</v>
      </c>
      <c r="Q76" s="102">
        <v>1.7893518518518517E-2</v>
      </c>
      <c r="R76" s="36"/>
      <c r="S76" s="39"/>
      <c r="T76" s="36"/>
      <c r="U76" s="34"/>
      <c r="V76" s="52"/>
      <c r="W76" s="36"/>
      <c r="X76" s="39"/>
      <c r="Y76" s="36"/>
      <c r="Z76" s="39"/>
      <c r="AA76" s="36"/>
      <c r="AB76" s="39"/>
      <c r="AC76" s="34"/>
      <c r="AD76" s="39"/>
      <c r="AE76" s="36"/>
      <c r="AF76" s="42"/>
    </row>
    <row r="77" spans="1:32" s="79" customFormat="1" ht="14.95" customHeight="1" x14ac:dyDescent="0.25">
      <c r="A77" s="37" t="s">
        <v>117</v>
      </c>
      <c r="B77" s="38" t="s">
        <v>6</v>
      </c>
      <c r="C77" s="36">
        <v>4</v>
      </c>
      <c r="D77" s="54">
        <f t="shared" si="8"/>
        <v>102</v>
      </c>
      <c r="E77" s="35">
        <f t="shared" si="9"/>
        <v>0.20709490740740741</v>
      </c>
      <c r="F77" s="61">
        <f t="shared" si="10"/>
        <v>4</v>
      </c>
      <c r="G77" s="77">
        <f t="shared" si="11"/>
        <v>0</v>
      </c>
      <c r="H77" s="101">
        <v>23</v>
      </c>
      <c r="I77" s="102">
        <v>1.951388888888889E-2</v>
      </c>
      <c r="J77" s="34"/>
      <c r="K77" s="39"/>
      <c r="L77" s="125">
        <v>25</v>
      </c>
      <c r="M77" s="102">
        <v>3.888888888888889E-2</v>
      </c>
      <c r="N77" s="116">
        <v>28</v>
      </c>
      <c r="O77" s="102">
        <v>0.13153935185185187</v>
      </c>
      <c r="P77" s="125">
        <v>26</v>
      </c>
      <c r="Q77" s="102">
        <v>1.7152777777777777E-2</v>
      </c>
      <c r="R77" s="36"/>
      <c r="S77" s="39"/>
      <c r="T77" s="36"/>
      <c r="U77" s="34"/>
      <c r="V77" s="52"/>
      <c r="W77" s="36"/>
      <c r="X77" s="39"/>
      <c r="Y77" s="36"/>
      <c r="Z77" s="39"/>
      <c r="AA77" s="36"/>
      <c r="AB77" s="39"/>
      <c r="AC77" s="34"/>
      <c r="AD77" s="39"/>
      <c r="AE77" s="36"/>
      <c r="AF77" s="42"/>
    </row>
    <row r="78" spans="1:32" s="79" customFormat="1" ht="14.95" customHeight="1" x14ac:dyDescent="0.25">
      <c r="A78" s="37" t="s">
        <v>131</v>
      </c>
      <c r="B78" s="38" t="s">
        <v>6</v>
      </c>
      <c r="C78" s="36">
        <v>5</v>
      </c>
      <c r="D78" s="54">
        <f t="shared" si="8"/>
        <v>85</v>
      </c>
      <c r="E78" s="35">
        <f t="shared" si="9"/>
        <v>6.7025462962962953E-2</v>
      </c>
      <c r="F78" s="61">
        <f t="shared" si="10"/>
        <v>3</v>
      </c>
      <c r="G78" s="77">
        <f t="shared" si="11"/>
        <v>0</v>
      </c>
      <c r="H78" s="101">
        <v>29</v>
      </c>
      <c r="I78" s="102">
        <v>1.7766203703703704E-2</v>
      </c>
      <c r="J78" s="34"/>
      <c r="K78" s="39"/>
      <c r="L78" s="125">
        <v>28</v>
      </c>
      <c r="M78" s="102">
        <v>3.3194444444444443E-2</v>
      </c>
      <c r="N78" s="34"/>
      <c r="O78" s="39"/>
      <c r="P78" s="125">
        <v>28</v>
      </c>
      <c r="Q78" s="102">
        <v>1.6064814814814813E-2</v>
      </c>
      <c r="R78" s="36"/>
      <c r="S78" s="39"/>
      <c r="T78" s="36"/>
      <c r="U78" s="34"/>
      <c r="V78" s="52"/>
      <c r="W78" s="36"/>
      <c r="X78" s="39"/>
      <c r="Y78" s="36"/>
      <c r="Z78" s="39"/>
      <c r="AA78" s="36"/>
      <c r="AB78" s="39"/>
      <c r="AC78" s="34"/>
      <c r="AD78" s="39"/>
      <c r="AE78" s="36"/>
      <c r="AF78" s="42"/>
    </row>
    <row r="79" spans="1:32" s="79" customFormat="1" ht="14.95" customHeight="1" x14ac:dyDescent="0.25">
      <c r="A79" s="111" t="s">
        <v>82</v>
      </c>
      <c r="B79" s="112" t="s">
        <v>6</v>
      </c>
      <c r="C79" s="113">
        <v>6</v>
      </c>
      <c r="D79" s="54">
        <f t="shared" si="8"/>
        <v>84</v>
      </c>
      <c r="E79" s="35">
        <f t="shared" si="9"/>
        <v>6.637731481481482E-2</v>
      </c>
      <c r="F79" s="61">
        <f t="shared" si="10"/>
        <v>3</v>
      </c>
      <c r="G79" s="77">
        <f t="shared" si="11"/>
        <v>0</v>
      </c>
      <c r="H79" s="101">
        <v>26</v>
      </c>
      <c r="I79" s="102">
        <v>1.8310185185185186E-2</v>
      </c>
      <c r="J79" s="34"/>
      <c r="K79" s="39"/>
      <c r="L79" s="125">
        <v>29</v>
      </c>
      <c r="M79" s="102">
        <v>3.2858796296296296E-2</v>
      </c>
      <c r="N79" s="34"/>
      <c r="O79" s="39"/>
      <c r="P79" s="125">
        <v>29</v>
      </c>
      <c r="Q79" s="102">
        <v>1.5208333333333332E-2</v>
      </c>
      <c r="R79" s="36"/>
      <c r="S79" s="39"/>
      <c r="T79" s="36"/>
      <c r="U79" s="34"/>
      <c r="V79" s="52"/>
      <c r="W79" s="36"/>
      <c r="X79" s="39"/>
      <c r="Y79" s="36"/>
      <c r="Z79" s="39"/>
      <c r="AA79" s="36"/>
      <c r="AB79" s="39"/>
      <c r="AC79" s="34"/>
      <c r="AD79" s="39"/>
      <c r="AE79" s="36"/>
      <c r="AF79" s="42"/>
    </row>
    <row r="80" spans="1:32" s="79" customFormat="1" ht="14.95" customHeight="1" x14ac:dyDescent="0.25">
      <c r="A80" s="111" t="s">
        <v>155</v>
      </c>
      <c r="B80" s="112" t="s">
        <v>6</v>
      </c>
      <c r="C80" s="113">
        <v>7</v>
      </c>
      <c r="D80" s="54">
        <f t="shared" si="8"/>
        <v>76</v>
      </c>
      <c r="E80" s="35">
        <f t="shared" si="9"/>
        <v>0.22445601851851851</v>
      </c>
      <c r="F80" s="61">
        <f t="shared" si="10"/>
        <v>3</v>
      </c>
      <c r="G80" s="77">
        <f t="shared" si="11"/>
        <v>0</v>
      </c>
      <c r="H80" s="64"/>
      <c r="I80" s="39"/>
      <c r="J80" s="34"/>
      <c r="K80" s="39"/>
      <c r="L80" s="125">
        <v>26</v>
      </c>
      <c r="M80" s="153">
        <v>4.6608796296296294E-2</v>
      </c>
      <c r="N80" s="116">
        <v>26</v>
      </c>
      <c r="O80" s="102">
        <v>0.15621527777777777</v>
      </c>
      <c r="P80" s="125">
        <v>24</v>
      </c>
      <c r="Q80" s="102">
        <v>2.1631944444444443E-2</v>
      </c>
      <c r="R80" s="36"/>
      <c r="S80" s="39"/>
      <c r="T80" s="36"/>
      <c r="U80" s="34"/>
      <c r="V80" s="52"/>
      <c r="W80" s="36"/>
      <c r="X80" s="39"/>
      <c r="Y80" s="36"/>
      <c r="Z80" s="39"/>
      <c r="AA80" s="36"/>
      <c r="AB80" s="39"/>
      <c r="AC80" s="34"/>
      <c r="AD80" s="39"/>
      <c r="AE80" s="36"/>
      <c r="AF80" s="42"/>
    </row>
    <row r="81" spans="1:32" s="79" customFormat="1" ht="14.95" customHeight="1" x14ac:dyDescent="0.25">
      <c r="A81" s="111" t="s">
        <v>114</v>
      </c>
      <c r="B81" s="112" t="s">
        <v>6</v>
      </c>
      <c r="C81" s="113">
        <v>8</v>
      </c>
      <c r="D81" s="54">
        <f t="shared" si="8"/>
        <v>54</v>
      </c>
      <c r="E81" s="35">
        <f t="shared" si="9"/>
        <v>5.1574074074074078E-2</v>
      </c>
      <c r="F81" s="61">
        <f t="shared" si="10"/>
        <v>2</v>
      </c>
      <c r="G81" s="77">
        <f t="shared" si="11"/>
        <v>0</v>
      </c>
      <c r="H81" s="101">
        <v>24</v>
      </c>
      <c r="I81" s="102">
        <v>1.8819444444444448E-2</v>
      </c>
      <c r="J81" s="34"/>
      <c r="K81" s="39"/>
      <c r="L81" s="125">
        <v>30</v>
      </c>
      <c r="M81" s="102">
        <v>3.2754629629629627E-2</v>
      </c>
      <c r="N81" s="34"/>
      <c r="O81" s="39"/>
      <c r="P81" s="36"/>
      <c r="Q81" s="39"/>
      <c r="R81" s="36"/>
      <c r="S81" s="39"/>
      <c r="T81" s="36"/>
      <c r="U81" s="34"/>
      <c r="V81" s="52"/>
      <c r="W81" s="36"/>
      <c r="X81" s="39"/>
      <c r="Y81" s="36"/>
      <c r="Z81" s="39"/>
      <c r="AA81" s="36"/>
      <c r="AB81" s="39"/>
      <c r="AC81" s="34"/>
      <c r="AD81" s="39"/>
      <c r="AE81" s="36"/>
      <c r="AF81" s="42"/>
    </row>
    <row r="82" spans="1:32" s="79" customFormat="1" ht="14.95" customHeight="1" x14ac:dyDescent="0.25">
      <c r="A82" s="111" t="s">
        <v>66</v>
      </c>
      <c r="B82" s="112" t="s">
        <v>6</v>
      </c>
      <c r="C82" s="113">
        <v>9</v>
      </c>
      <c r="D82" s="54">
        <f t="shared" si="8"/>
        <v>27</v>
      </c>
      <c r="E82" s="35">
        <f t="shared" si="9"/>
        <v>1.8101851851851852E-2</v>
      </c>
      <c r="F82" s="61">
        <f t="shared" si="10"/>
        <v>1</v>
      </c>
      <c r="G82" s="77">
        <f t="shared" si="11"/>
        <v>0</v>
      </c>
      <c r="H82" s="101">
        <v>27</v>
      </c>
      <c r="I82" s="102">
        <v>1.8101851851851852E-2</v>
      </c>
      <c r="J82" s="34"/>
      <c r="K82" s="39"/>
      <c r="L82" s="36"/>
      <c r="M82" s="39"/>
      <c r="N82" s="34"/>
      <c r="O82" s="39"/>
      <c r="P82" s="36"/>
      <c r="Q82" s="39"/>
      <c r="R82" s="36"/>
      <c r="S82" s="39"/>
      <c r="T82" s="36"/>
      <c r="U82" s="34"/>
      <c r="V82" s="52"/>
      <c r="W82" s="36"/>
      <c r="X82" s="39"/>
      <c r="Y82" s="36"/>
      <c r="Z82" s="39"/>
      <c r="AA82" s="36"/>
      <c r="AB82" s="39"/>
      <c r="AC82" s="34"/>
      <c r="AD82" s="39"/>
      <c r="AE82" s="36"/>
      <c r="AF82" s="42"/>
    </row>
    <row r="83" spans="1:32" s="79" customFormat="1" ht="14.95" customHeight="1" x14ac:dyDescent="0.25">
      <c r="A83" s="111" t="s">
        <v>81</v>
      </c>
      <c r="B83" s="112" t="s">
        <v>6</v>
      </c>
      <c r="C83" s="113">
        <v>10</v>
      </c>
      <c r="D83" s="54">
        <f t="shared" si="8"/>
        <v>26</v>
      </c>
      <c r="E83" s="35">
        <f t="shared" si="9"/>
        <v>1.8310185185185186E-2</v>
      </c>
      <c r="F83" s="61">
        <f t="shared" si="10"/>
        <v>1</v>
      </c>
      <c r="G83" s="77">
        <f t="shared" si="11"/>
        <v>0</v>
      </c>
      <c r="H83" s="101">
        <v>26</v>
      </c>
      <c r="I83" s="102">
        <v>1.8310185185185186E-2</v>
      </c>
      <c r="J83" s="34"/>
      <c r="K83" s="39"/>
      <c r="L83" s="36"/>
      <c r="M83" s="39"/>
      <c r="N83" s="34"/>
      <c r="O83" s="39"/>
      <c r="P83" s="36"/>
      <c r="Q83" s="39"/>
      <c r="R83" s="36"/>
      <c r="S83" s="39"/>
      <c r="T83" s="36"/>
      <c r="U83" s="34"/>
      <c r="V83" s="52"/>
      <c r="W83" s="36"/>
      <c r="X83" s="39"/>
      <c r="Y83" s="36"/>
      <c r="Z83" s="39"/>
      <c r="AA83" s="36"/>
      <c r="AB83" s="39"/>
      <c r="AC83" s="34"/>
      <c r="AD83" s="39"/>
      <c r="AE83" s="36"/>
      <c r="AF83" s="42"/>
    </row>
    <row r="84" spans="1:32" s="79" customFormat="1" ht="14.95" customHeight="1" x14ac:dyDescent="0.25">
      <c r="A84" s="111" t="s">
        <v>79</v>
      </c>
      <c r="B84" s="112" t="s">
        <v>7</v>
      </c>
      <c r="C84" s="113">
        <v>1</v>
      </c>
      <c r="D84" s="54">
        <f t="shared" si="8"/>
        <v>90</v>
      </c>
      <c r="E84" s="35">
        <f t="shared" si="9"/>
        <v>8.1180555555555547E-2</v>
      </c>
      <c r="F84" s="61">
        <f t="shared" si="10"/>
        <v>3</v>
      </c>
      <c r="G84" s="77">
        <f t="shared" si="11"/>
        <v>0</v>
      </c>
      <c r="H84" s="101">
        <v>30</v>
      </c>
      <c r="I84" s="102">
        <v>2.028935185185185E-2</v>
      </c>
      <c r="J84" s="34"/>
      <c r="K84" s="39"/>
      <c r="L84" s="125">
        <v>30</v>
      </c>
      <c r="M84" s="102">
        <v>3.7962962962962962E-2</v>
      </c>
      <c r="N84" s="34"/>
      <c r="O84" s="39"/>
      <c r="P84" s="125">
        <v>30</v>
      </c>
      <c r="Q84" s="102">
        <v>2.2928240740740739E-2</v>
      </c>
      <c r="R84" s="36"/>
      <c r="S84" s="39"/>
      <c r="T84" s="36"/>
      <c r="U84" s="34"/>
      <c r="V84" s="52"/>
      <c r="W84" s="36"/>
      <c r="X84" s="39"/>
      <c r="Y84" s="36"/>
      <c r="Z84" s="39"/>
      <c r="AA84" s="36"/>
      <c r="AB84" s="39"/>
      <c r="AC84" s="34"/>
      <c r="AD84" s="39"/>
      <c r="AE84" s="36"/>
      <c r="AF84" s="42"/>
    </row>
    <row r="85" spans="1:32" s="79" customFormat="1" ht="14.95" customHeight="1" x14ac:dyDescent="0.25">
      <c r="A85" s="111" t="s">
        <v>125</v>
      </c>
      <c r="B85" s="112" t="s">
        <v>7</v>
      </c>
      <c r="C85" s="113">
        <v>2</v>
      </c>
      <c r="D85" s="54">
        <f t="shared" si="8"/>
        <v>29</v>
      </c>
      <c r="E85" s="35">
        <f t="shared" si="9"/>
        <v>2.0856481481481479E-2</v>
      </c>
      <c r="F85" s="61">
        <f t="shared" si="10"/>
        <v>1</v>
      </c>
      <c r="G85" s="77">
        <f t="shared" si="11"/>
        <v>0</v>
      </c>
      <c r="H85" s="101">
        <v>29</v>
      </c>
      <c r="I85" s="102">
        <v>2.0856481481481479E-2</v>
      </c>
      <c r="J85" s="34"/>
      <c r="K85" s="39"/>
      <c r="L85" s="36"/>
      <c r="M85" s="39"/>
      <c r="N85" s="34"/>
      <c r="O85" s="39"/>
      <c r="P85" s="36"/>
      <c r="Q85" s="39"/>
      <c r="R85" s="36"/>
      <c r="S85" s="39"/>
      <c r="T85" s="36"/>
      <c r="U85" s="34"/>
      <c r="V85" s="52"/>
      <c r="W85" s="36"/>
      <c r="X85" s="39"/>
      <c r="Y85" s="36"/>
      <c r="Z85" s="39"/>
      <c r="AA85" s="36"/>
      <c r="AB85" s="39"/>
      <c r="AC85" s="34"/>
      <c r="AD85" s="39"/>
      <c r="AE85" s="36"/>
      <c r="AF85" s="42"/>
    </row>
    <row r="86" spans="1:32" s="79" customFormat="1" ht="14.95" customHeight="1" x14ac:dyDescent="0.25">
      <c r="A86" s="111" t="s">
        <v>90</v>
      </c>
      <c r="B86" s="112" t="s">
        <v>25</v>
      </c>
      <c r="C86" s="113">
        <v>1</v>
      </c>
      <c r="D86" s="54">
        <f t="shared" si="8"/>
        <v>30</v>
      </c>
      <c r="E86" s="35">
        <f t="shared" si="9"/>
        <v>3.7824074074074072E-2</v>
      </c>
      <c r="F86" s="61">
        <f t="shared" si="10"/>
        <v>1</v>
      </c>
      <c r="G86" s="77">
        <f t="shared" si="11"/>
        <v>0</v>
      </c>
      <c r="H86" s="101">
        <v>30</v>
      </c>
      <c r="I86" s="102">
        <v>3.7824074074074072E-2</v>
      </c>
      <c r="J86" s="34"/>
      <c r="K86" s="39"/>
      <c r="L86" s="36"/>
      <c r="M86" s="39"/>
      <c r="N86" s="34"/>
      <c r="O86" s="39"/>
      <c r="P86" s="36"/>
      <c r="Q86" s="39"/>
      <c r="R86" s="36"/>
      <c r="S86" s="39"/>
      <c r="T86" s="36"/>
      <c r="U86" s="34"/>
      <c r="V86" s="52"/>
      <c r="W86" s="36"/>
      <c r="X86" s="39"/>
      <c r="Y86" s="36"/>
      <c r="Z86" s="39"/>
      <c r="AA86" s="36"/>
      <c r="AB86" s="39"/>
      <c r="AC86" s="34"/>
      <c r="AD86" s="39"/>
      <c r="AE86" s="36"/>
      <c r="AF86" s="42"/>
    </row>
    <row r="87" spans="1:32" s="79" customFormat="1" ht="14.95" customHeight="1" x14ac:dyDescent="0.25">
      <c r="A87" s="111"/>
      <c r="B87" s="112"/>
      <c r="C87" s="113"/>
      <c r="D87" s="54">
        <f t="shared" si="8"/>
        <v>0</v>
      </c>
      <c r="E87" s="35">
        <f t="shared" si="9"/>
        <v>0</v>
      </c>
      <c r="F87" s="61">
        <f t="shared" si="10"/>
        <v>0</v>
      </c>
      <c r="G87" s="77">
        <f t="shared" si="11"/>
        <v>0</v>
      </c>
      <c r="H87" s="64"/>
      <c r="I87" s="39"/>
      <c r="J87" s="34"/>
      <c r="K87" s="39"/>
      <c r="L87" s="36"/>
      <c r="M87" s="39"/>
      <c r="N87" s="34"/>
      <c r="O87" s="39"/>
      <c r="P87" s="36"/>
      <c r="Q87" s="39"/>
      <c r="R87" s="36"/>
      <c r="S87" s="39"/>
      <c r="T87" s="36"/>
      <c r="U87" s="34"/>
      <c r="V87" s="52"/>
      <c r="W87" s="36"/>
      <c r="X87" s="39"/>
      <c r="Y87" s="36"/>
      <c r="Z87" s="39"/>
      <c r="AA87" s="36"/>
      <c r="AB87" s="39"/>
      <c r="AC87" s="34"/>
      <c r="AD87" s="39"/>
      <c r="AE87" s="36"/>
      <c r="AF87" s="42"/>
    </row>
    <row r="88" spans="1:32" s="79" customFormat="1" ht="14.95" customHeight="1" x14ac:dyDescent="0.25">
      <c r="A88" s="111"/>
      <c r="B88" s="112"/>
      <c r="C88" s="113"/>
      <c r="D88" s="54">
        <f t="shared" si="8"/>
        <v>0</v>
      </c>
      <c r="E88" s="35">
        <f t="shared" si="9"/>
        <v>0</v>
      </c>
      <c r="F88" s="61">
        <f t="shared" si="10"/>
        <v>0</v>
      </c>
      <c r="G88" s="77">
        <f t="shared" si="11"/>
        <v>0</v>
      </c>
      <c r="H88" s="64"/>
      <c r="I88" s="39"/>
      <c r="J88" s="34"/>
      <c r="K88" s="39"/>
      <c r="L88" s="36"/>
      <c r="M88" s="39"/>
      <c r="N88" s="34"/>
      <c r="O88" s="39"/>
      <c r="P88" s="36"/>
      <c r="Q88" s="39"/>
      <c r="R88" s="36"/>
      <c r="S88" s="39"/>
      <c r="T88" s="36"/>
      <c r="U88" s="34"/>
      <c r="V88" s="52"/>
      <c r="W88" s="36"/>
      <c r="X88" s="39"/>
      <c r="Y88" s="36"/>
      <c r="Z88" s="39"/>
      <c r="AA88" s="36"/>
      <c r="AB88" s="39"/>
      <c r="AC88" s="34"/>
      <c r="AD88" s="39"/>
      <c r="AE88" s="36"/>
      <c r="AF88" s="42"/>
    </row>
    <row r="89" spans="1:32" s="79" customFormat="1" ht="14.95" customHeight="1" x14ac:dyDescent="0.25">
      <c r="A89" s="111"/>
      <c r="B89" s="112"/>
      <c r="C89" s="113"/>
      <c r="D89" s="54">
        <f t="shared" si="8"/>
        <v>0</v>
      </c>
      <c r="E89" s="35">
        <f t="shared" si="9"/>
        <v>0</v>
      </c>
      <c r="F89" s="61">
        <f t="shared" si="10"/>
        <v>0</v>
      </c>
      <c r="G89" s="77">
        <f t="shared" si="11"/>
        <v>0</v>
      </c>
      <c r="H89" s="64"/>
      <c r="I89" s="39"/>
      <c r="J89" s="34"/>
      <c r="K89" s="39"/>
      <c r="L89" s="36"/>
      <c r="M89" s="39"/>
      <c r="N89" s="34"/>
      <c r="O89" s="39"/>
      <c r="P89" s="36"/>
      <c r="Q89" s="39"/>
      <c r="R89" s="36"/>
      <c r="S89" s="39"/>
      <c r="T89" s="36"/>
      <c r="U89" s="34"/>
      <c r="V89" s="52"/>
      <c r="W89" s="36"/>
      <c r="X89" s="39"/>
      <c r="Y89" s="36"/>
      <c r="Z89" s="39"/>
      <c r="AA89" s="36"/>
      <c r="AB89" s="39"/>
      <c r="AC89" s="34"/>
      <c r="AD89" s="39"/>
      <c r="AE89" s="36"/>
      <c r="AF89" s="42"/>
    </row>
    <row r="90" spans="1:32" s="79" customFormat="1" ht="14.95" customHeight="1" x14ac:dyDescent="0.25">
      <c r="A90" s="111"/>
      <c r="B90" s="112"/>
      <c r="C90" s="113"/>
      <c r="D90" s="54">
        <f t="shared" si="8"/>
        <v>0</v>
      </c>
      <c r="E90" s="35">
        <f t="shared" si="9"/>
        <v>0</v>
      </c>
      <c r="F90" s="61">
        <f t="shared" si="10"/>
        <v>0</v>
      </c>
      <c r="G90" s="77">
        <f t="shared" si="11"/>
        <v>0</v>
      </c>
      <c r="H90" s="64"/>
      <c r="I90" s="39"/>
      <c r="J90" s="34"/>
      <c r="K90" s="39"/>
      <c r="L90" s="36"/>
      <c r="M90" s="39"/>
      <c r="N90" s="34"/>
      <c r="O90" s="39"/>
      <c r="P90" s="36"/>
      <c r="Q90" s="39"/>
      <c r="R90" s="36"/>
      <c r="S90" s="39"/>
      <c r="T90" s="36"/>
      <c r="U90" s="34"/>
      <c r="V90" s="52"/>
      <c r="W90" s="36"/>
      <c r="X90" s="39"/>
      <c r="Y90" s="36"/>
      <c r="Z90" s="39"/>
      <c r="AA90" s="36"/>
      <c r="AB90" s="39"/>
      <c r="AC90" s="34"/>
      <c r="AD90" s="39"/>
      <c r="AE90" s="36"/>
      <c r="AF90" s="42"/>
    </row>
    <row r="91" spans="1:32" s="79" customFormat="1" ht="14.95" customHeight="1" x14ac:dyDescent="0.25">
      <c r="A91" s="111"/>
      <c r="B91" s="112"/>
      <c r="C91" s="113"/>
      <c r="D91" s="54">
        <f t="shared" si="8"/>
        <v>0</v>
      </c>
      <c r="E91" s="35">
        <f t="shared" si="9"/>
        <v>0</v>
      </c>
      <c r="F91" s="61">
        <f t="shared" si="10"/>
        <v>0</v>
      </c>
      <c r="G91" s="77">
        <f t="shared" si="11"/>
        <v>0</v>
      </c>
      <c r="H91" s="64"/>
      <c r="I91" s="39"/>
      <c r="J91" s="34"/>
      <c r="K91" s="39"/>
      <c r="L91" s="36"/>
      <c r="M91" s="39"/>
      <c r="N91" s="34"/>
      <c r="O91" s="39"/>
      <c r="P91" s="36"/>
      <c r="Q91" s="39"/>
      <c r="R91" s="36"/>
      <c r="S91" s="39"/>
      <c r="T91" s="36"/>
      <c r="U91" s="34"/>
      <c r="V91" s="52"/>
      <c r="W91" s="36"/>
      <c r="X91" s="39"/>
      <c r="Y91" s="36"/>
      <c r="Z91" s="39"/>
      <c r="AA91" s="36"/>
      <c r="AB91" s="39"/>
      <c r="AC91" s="34"/>
      <c r="AD91" s="39"/>
      <c r="AE91" s="36"/>
      <c r="AF91" s="42"/>
    </row>
    <row r="92" spans="1:32" s="79" customFormat="1" ht="14.95" customHeight="1" x14ac:dyDescent="0.25">
      <c r="A92" s="111"/>
      <c r="B92" s="112"/>
      <c r="C92" s="113"/>
      <c r="D92" s="54">
        <f t="shared" si="8"/>
        <v>0</v>
      </c>
      <c r="E92" s="35">
        <f t="shared" si="9"/>
        <v>0</v>
      </c>
      <c r="F92" s="61">
        <f t="shared" si="10"/>
        <v>0</v>
      </c>
      <c r="G92" s="77">
        <f t="shared" si="11"/>
        <v>0</v>
      </c>
      <c r="H92" s="64"/>
      <c r="I92" s="39"/>
      <c r="J92" s="34"/>
      <c r="K92" s="39"/>
      <c r="L92" s="36"/>
      <c r="M92" s="39"/>
      <c r="N92" s="34"/>
      <c r="O92" s="39"/>
      <c r="P92" s="36"/>
      <c r="Q92" s="39"/>
      <c r="R92" s="36"/>
      <c r="S92" s="39"/>
      <c r="T92" s="36"/>
      <c r="U92" s="34"/>
      <c r="V92" s="52"/>
      <c r="W92" s="36"/>
      <c r="X92" s="39"/>
      <c r="Y92" s="36"/>
      <c r="Z92" s="39"/>
      <c r="AA92" s="36"/>
      <c r="AB92" s="39"/>
      <c r="AC92" s="34"/>
      <c r="AD92" s="39"/>
      <c r="AE92" s="36"/>
      <c r="AF92" s="42"/>
    </row>
    <row r="93" spans="1:32" s="79" customFormat="1" ht="14.95" customHeight="1" x14ac:dyDescent="0.25">
      <c r="A93" s="111"/>
      <c r="B93" s="112"/>
      <c r="C93" s="113"/>
      <c r="D93" s="54">
        <f t="shared" si="8"/>
        <v>0</v>
      </c>
      <c r="E93" s="35">
        <f t="shared" si="9"/>
        <v>0</v>
      </c>
      <c r="F93" s="61">
        <f t="shared" si="10"/>
        <v>0</v>
      </c>
      <c r="G93" s="77">
        <f t="shared" si="11"/>
        <v>0</v>
      </c>
      <c r="H93" s="64"/>
      <c r="I93" s="39"/>
      <c r="J93" s="34"/>
      <c r="K93" s="39"/>
      <c r="L93" s="36"/>
      <c r="M93" s="39"/>
      <c r="N93" s="34"/>
      <c r="O93" s="39"/>
      <c r="P93" s="36"/>
      <c r="Q93" s="39"/>
      <c r="R93" s="36"/>
      <c r="S93" s="39"/>
      <c r="T93" s="36"/>
      <c r="U93" s="34"/>
      <c r="V93" s="52"/>
      <c r="W93" s="36"/>
      <c r="X93" s="39"/>
      <c r="Y93" s="36"/>
      <c r="Z93" s="39"/>
      <c r="AA93" s="36"/>
      <c r="AB93" s="39"/>
      <c r="AC93" s="34"/>
      <c r="AD93" s="39"/>
      <c r="AE93" s="36"/>
      <c r="AF93" s="42"/>
    </row>
    <row r="94" spans="1:32" s="79" customFormat="1" ht="14.95" customHeight="1" x14ac:dyDescent="0.25">
      <c r="A94" s="111"/>
      <c r="B94" s="112"/>
      <c r="C94" s="113"/>
      <c r="D94" s="54">
        <f t="shared" si="8"/>
        <v>0</v>
      </c>
      <c r="E94" s="35">
        <f t="shared" si="9"/>
        <v>0</v>
      </c>
      <c r="F94" s="61">
        <f t="shared" si="10"/>
        <v>0</v>
      </c>
      <c r="G94" s="77">
        <f t="shared" si="11"/>
        <v>0</v>
      </c>
      <c r="H94" s="64"/>
      <c r="I94" s="39"/>
      <c r="J94" s="34"/>
      <c r="K94" s="39"/>
      <c r="L94" s="36"/>
      <c r="M94" s="39"/>
      <c r="N94" s="34"/>
      <c r="O94" s="39"/>
      <c r="P94" s="36"/>
      <c r="Q94" s="39"/>
      <c r="R94" s="36"/>
      <c r="S94" s="39"/>
      <c r="T94" s="36"/>
      <c r="U94" s="34"/>
      <c r="V94" s="52"/>
      <c r="W94" s="36"/>
      <c r="X94" s="39"/>
      <c r="Y94" s="36"/>
      <c r="Z94" s="39"/>
      <c r="AA94" s="36"/>
      <c r="AB94" s="39"/>
      <c r="AC94" s="34"/>
      <c r="AD94" s="39"/>
      <c r="AE94" s="36"/>
      <c r="AF94" s="42"/>
    </row>
    <row r="95" spans="1:32" s="79" customFormat="1" ht="14.95" customHeight="1" x14ac:dyDescent="0.25">
      <c r="A95" s="111"/>
      <c r="B95" s="112"/>
      <c r="C95" s="113"/>
      <c r="D95" s="54">
        <f t="shared" si="8"/>
        <v>0</v>
      </c>
      <c r="E95" s="35">
        <f t="shared" si="9"/>
        <v>0</v>
      </c>
      <c r="F95" s="61">
        <f t="shared" si="10"/>
        <v>0</v>
      </c>
      <c r="G95" s="77">
        <f t="shared" si="11"/>
        <v>0</v>
      </c>
      <c r="H95" s="64"/>
      <c r="I95" s="39"/>
      <c r="J95" s="34"/>
      <c r="K95" s="39"/>
      <c r="L95" s="36"/>
      <c r="M95" s="39"/>
      <c r="N95" s="34"/>
      <c r="O95" s="39"/>
      <c r="P95" s="36"/>
      <c r="Q95" s="39"/>
      <c r="R95" s="36"/>
      <c r="S95" s="39"/>
      <c r="T95" s="36"/>
      <c r="U95" s="34"/>
      <c r="V95" s="52"/>
      <c r="W95" s="36"/>
      <c r="X95" s="39"/>
      <c r="Y95" s="36"/>
      <c r="Z95" s="39"/>
      <c r="AA95" s="36"/>
      <c r="AB95" s="39"/>
      <c r="AC95" s="34"/>
      <c r="AD95" s="39"/>
      <c r="AE95" s="36"/>
      <c r="AF95" s="42"/>
    </row>
    <row r="96" spans="1:32" s="79" customFormat="1" ht="14.95" customHeight="1" x14ac:dyDescent="0.25">
      <c r="A96" s="111"/>
      <c r="B96" s="112"/>
      <c r="C96" s="113"/>
      <c r="D96" s="54">
        <f t="shared" si="8"/>
        <v>0</v>
      </c>
      <c r="E96" s="35">
        <f t="shared" si="9"/>
        <v>0</v>
      </c>
      <c r="F96" s="61">
        <f t="shared" si="10"/>
        <v>0</v>
      </c>
      <c r="G96" s="77">
        <f t="shared" si="11"/>
        <v>0</v>
      </c>
      <c r="H96" s="64"/>
      <c r="I96" s="39"/>
      <c r="J96" s="34"/>
      <c r="K96" s="39"/>
      <c r="L96" s="36"/>
      <c r="M96" s="39"/>
      <c r="N96" s="34"/>
      <c r="O96" s="39"/>
      <c r="P96" s="36"/>
      <c r="Q96" s="39"/>
      <c r="R96" s="36"/>
      <c r="S96" s="39"/>
      <c r="T96" s="36"/>
      <c r="U96" s="34"/>
      <c r="V96" s="52"/>
      <c r="W96" s="36"/>
      <c r="X96" s="39"/>
      <c r="Y96" s="36"/>
      <c r="Z96" s="39"/>
      <c r="AA96" s="36"/>
      <c r="AB96" s="39"/>
      <c r="AC96" s="34"/>
      <c r="AD96" s="39"/>
      <c r="AE96" s="36"/>
      <c r="AF96" s="42"/>
    </row>
    <row r="97" spans="1:32" s="79" customFormat="1" ht="14.95" customHeight="1" x14ac:dyDescent="0.25">
      <c r="A97" s="111"/>
      <c r="B97" s="112"/>
      <c r="C97" s="113"/>
      <c r="D97" s="54">
        <f t="shared" si="8"/>
        <v>0</v>
      </c>
      <c r="E97" s="35">
        <f t="shared" si="9"/>
        <v>0</v>
      </c>
      <c r="F97" s="61">
        <f t="shared" si="10"/>
        <v>0</v>
      </c>
      <c r="G97" s="77">
        <f t="shared" si="11"/>
        <v>0</v>
      </c>
      <c r="H97" s="64"/>
      <c r="I97" s="39"/>
      <c r="J97" s="34"/>
      <c r="K97" s="39"/>
      <c r="L97" s="36"/>
      <c r="M97" s="39"/>
      <c r="N97" s="34"/>
      <c r="O97" s="39"/>
      <c r="P97" s="36"/>
      <c r="Q97" s="39"/>
      <c r="R97" s="36"/>
      <c r="S97" s="39"/>
      <c r="T97" s="36"/>
      <c r="U97" s="34"/>
      <c r="V97" s="52"/>
      <c r="W97" s="36"/>
      <c r="X97" s="39"/>
      <c r="Y97" s="36"/>
      <c r="Z97" s="39"/>
      <c r="AA97" s="36"/>
      <c r="AB97" s="39"/>
      <c r="AC97" s="34"/>
      <c r="AD97" s="39"/>
      <c r="AE97" s="36"/>
      <c r="AF97" s="42"/>
    </row>
    <row r="98" spans="1:32" s="79" customFormat="1" ht="14.95" customHeight="1" x14ac:dyDescent="0.25">
      <c r="A98" s="111"/>
      <c r="B98" s="112"/>
      <c r="C98" s="113"/>
      <c r="D98" s="54">
        <f t="shared" si="8"/>
        <v>0</v>
      </c>
      <c r="E98" s="35">
        <f t="shared" si="9"/>
        <v>0</v>
      </c>
      <c r="F98" s="61">
        <f t="shared" si="10"/>
        <v>0</v>
      </c>
      <c r="G98" s="77">
        <f t="shared" si="11"/>
        <v>0</v>
      </c>
      <c r="H98" s="64"/>
      <c r="I98" s="39"/>
      <c r="J98" s="34"/>
      <c r="K98" s="39"/>
      <c r="L98" s="36"/>
      <c r="M98" s="39"/>
      <c r="N98" s="34"/>
      <c r="O98" s="39"/>
      <c r="P98" s="36"/>
      <c r="Q98" s="39"/>
      <c r="R98" s="36"/>
      <c r="S98" s="39"/>
      <c r="T98" s="36"/>
      <c r="U98" s="34"/>
      <c r="V98" s="52"/>
      <c r="W98" s="36"/>
      <c r="X98" s="39"/>
      <c r="Y98" s="36"/>
      <c r="Z98" s="39"/>
      <c r="AA98" s="36"/>
      <c r="AB98" s="39"/>
      <c r="AC98" s="34"/>
      <c r="AD98" s="39"/>
      <c r="AE98" s="36"/>
      <c r="AF98" s="42"/>
    </row>
    <row r="99" spans="1:32" s="79" customFormat="1" ht="14.95" customHeight="1" x14ac:dyDescent="0.25">
      <c r="A99" s="111"/>
      <c r="B99" s="112"/>
      <c r="C99" s="113"/>
      <c r="D99" s="54">
        <f t="shared" si="8"/>
        <v>0</v>
      </c>
      <c r="E99" s="35">
        <f t="shared" si="9"/>
        <v>0</v>
      </c>
      <c r="F99" s="61">
        <f t="shared" si="10"/>
        <v>0</v>
      </c>
      <c r="G99" s="77">
        <f t="shared" si="11"/>
        <v>0</v>
      </c>
      <c r="H99" s="64"/>
      <c r="I99" s="39"/>
      <c r="J99" s="34"/>
      <c r="K99" s="39"/>
      <c r="L99" s="36"/>
      <c r="M99" s="39"/>
      <c r="N99" s="34"/>
      <c r="O99" s="39"/>
      <c r="P99" s="36"/>
      <c r="Q99" s="39"/>
      <c r="R99" s="36"/>
      <c r="S99" s="39"/>
      <c r="T99" s="36"/>
      <c r="U99" s="34"/>
      <c r="V99" s="52"/>
      <c r="W99" s="36"/>
      <c r="X99" s="39"/>
      <c r="Y99" s="36"/>
      <c r="Z99" s="39"/>
      <c r="AA99" s="36"/>
      <c r="AB99" s="39"/>
      <c r="AC99" s="34"/>
      <c r="AD99" s="39"/>
      <c r="AE99" s="36"/>
      <c r="AF99" s="42"/>
    </row>
    <row r="100" spans="1:32" s="79" customFormat="1" ht="14.95" customHeight="1" x14ac:dyDescent="0.25">
      <c r="A100" s="111"/>
      <c r="B100" s="112"/>
      <c r="C100" s="113"/>
      <c r="D100" s="54">
        <f t="shared" ref="D100:D120" si="12">SUM(H100,J100,L100,N100,P100,R100,T100,W100,Y100,AA100,AC100,AE100)</f>
        <v>0</v>
      </c>
      <c r="E100" s="35">
        <f t="shared" ref="E100:E120" si="13">SUM(I100+K100+M100+O100+Q100+S100+V100+X100+Z100+AB100+AD100+AF100)</f>
        <v>0</v>
      </c>
      <c r="F100" s="61">
        <f t="shared" ref="F100:F120" si="14">COUNT(H100,J100,L100,N100,P100,R100,T100,W100,Y100,AA100)</f>
        <v>0</v>
      </c>
      <c r="G100" s="77">
        <f t="shared" ref="G100:G120" si="15">COUNT(AC100, AE100)</f>
        <v>0</v>
      </c>
      <c r="H100" s="64"/>
      <c r="I100" s="39"/>
      <c r="J100" s="34"/>
      <c r="K100" s="39"/>
      <c r="L100" s="36"/>
      <c r="M100" s="39"/>
      <c r="N100" s="34"/>
      <c r="O100" s="39"/>
      <c r="P100" s="36"/>
      <c r="Q100" s="39"/>
      <c r="R100" s="36"/>
      <c r="S100" s="39"/>
      <c r="T100" s="36"/>
      <c r="U100" s="34"/>
      <c r="V100" s="52"/>
      <c r="W100" s="36"/>
      <c r="X100" s="39"/>
      <c r="Y100" s="36"/>
      <c r="Z100" s="39"/>
      <c r="AA100" s="36"/>
      <c r="AB100" s="39"/>
      <c r="AC100" s="34"/>
      <c r="AD100" s="39"/>
      <c r="AE100" s="36"/>
      <c r="AF100" s="42"/>
    </row>
    <row r="101" spans="1:32" s="79" customFormat="1" ht="14.95" customHeight="1" x14ac:dyDescent="0.25">
      <c r="A101" s="111"/>
      <c r="B101" s="112"/>
      <c r="C101" s="113"/>
      <c r="D101" s="54">
        <f t="shared" si="12"/>
        <v>0</v>
      </c>
      <c r="E101" s="35">
        <f t="shared" si="13"/>
        <v>0</v>
      </c>
      <c r="F101" s="61">
        <f t="shared" si="14"/>
        <v>0</v>
      </c>
      <c r="G101" s="77">
        <f t="shared" si="15"/>
        <v>0</v>
      </c>
      <c r="H101" s="64"/>
      <c r="I101" s="39"/>
      <c r="J101" s="34"/>
      <c r="K101" s="39"/>
      <c r="L101" s="36"/>
      <c r="M101" s="39"/>
      <c r="N101" s="34"/>
      <c r="O101" s="39"/>
      <c r="P101" s="36"/>
      <c r="Q101" s="39"/>
      <c r="R101" s="36"/>
      <c r="S101" s="39"/>
      <c r="T101" s="36"/>
      <c r="U101" s="34"/>
      <c r="V101" s="52"/>
      <c r="W101" s="36"/>
      <c r="X101" s="39"/>
      <c r="Y101" s="36"/>
      <c r="Z101" s="39"/>
      <c r="AA101" s="36"/>
      <c r="AB101" s="39"/>
      <c r="AC101" s="34"/>
      <c r="AD101" s="39"/>
      <c r="AE101" s="36"/>
      <c r="AF101" s="42"/>
    </row>
    <row r="102" spans="1:32" s="79" customFormat="1" ht="14.95" customHeight="1" x14ac:dyDescent="0.25">
      <c r="A102" s="111"/>
      <c r="B102" s="112"/>
      <c r="C102" s="113"/>
      <c r="D102" s="54">
        <f t="shared" si="12"/>
        <v>0</v>
      </c>
      <c r="E102" s="35">
        <f t="shared" si="13"/>
        <v>0</v>
      </c>
      <c r="F102" s="61">
        <f t="shared" si="14"/>
        <v>0</v>
      </c>
      <c r="G102" s="77">
        <f t="shared" si="15"/>
        <v>0</v>
      </c>
      <c r="H102" s="64"/>
      <c r="I102" s="39"/>
      <c r="J102" s="34"/>
      <c r="K102" s="39"/>
      <c r="L102" s="36"/>
      <c r="M102" s="39"/>
      <c r="N102" s="34"/>
      <c r="O102" s="39"/>
      <c r="P102" s="36"/>
      <c r="Q102" s="39"/>
      <c r="R102" s="36"/>
      <c r="S102" s="39"/>
      <c r="T102" s="36"/>
      <c r="U102" s="34"/>
      <c r="V102" s="52"/>
      <c r="W102" s="36"/>
      <c r="X102" s="39"/>
      <c r="Y102" s="36"/>
      <c r="Z102" s="39"/>
      <c r="AA102" s="36"/>
      <c r="AB102" s="39"/>
      <c r="AC102" s="34"/>
      <c r="AD102" s="39"/>
      <c r="AE102" s="36"/>
      <c r="AF102" s="42"/>
    </row>
    <row r="103" spans="1:32" s="79" customFormat="1" ht="14.95" customHeight="1" x14ac:dyDescent="0.25">
      <c r="A103" s="111"/>
      <c r="B103" s="112"/>
      <c r="C103" s="113"/>
      <c r="D103" s="54">
        <f t="shared" si="12"/>
        <v>0</v>
      </c>
      <c r="E103" s="35">
        <f t="shared" si="13"/>
        <v>0</v>
      </c>
      <c r="F103" s="61">
        <f t="shared" si="14"/>
        <v>0</v>
      </c>
      <c r="G103" s="77">
        <f t="shared" si="15"/>
        <v>0</v>
      </c>
      <c r="H103" s="64"/>
      <c r="I103" s="39"/>
      <c r="J103" s="34"/>
      <c r="K103" s="39"/>
      <c r="L103" s="36"/>
      <c r="M103" s="39"/>
      <c r="N103" s="34"/>
      <c r="O103" s="39"/>
      <c r="P103" s="36"/>
      <c r="Q103" s="39"/>
      <c r="R103" s="36"/>
      <c r="S103" s="39"/>
      <c r="T103" s="36"/>
      <c r="U103" s="34"/>
      <c r="V103" s="52"/>
      <c r="W103" s="36"/>
      <c r="X103" s="39"/>
      <c r="Y103" s="36"/>
      <c r="Z103" s="39"/>
      <c r="AA103" s="36"/>
      <c r="AB103" s="39"/>
      <c r="AC103" s="34"/>
      <c r="AD103" s="39"/>
      <c r="AE103" s="36"/>
      <c r="AF103" s="42"/>
    </row>
    <row r="104" spans="1:32" s="79" customFormat="1" ht="14.95" customHeight="1" x14ac:dyDescent="0.25">
      <c r="A104" s="111"/>
      <c r="B104" s="112"/>
      <c r="C104" s="113"/>
      <c r="D104" s="54">
        <f t="shared" si="12"/>
        <v>0</v>
      </c>
      <c r="E104" s="35">
        <f t="shared" si="13"/>
        <v>0</v>
      </c>
      <c r="F104" s="61">
        <f t="shared" si="14"/>
        <v>0</v>
      </c>
      <c r="G104" s="77">
        <f t="shared" si="15"/>
        <v>0</v>
      </c>
      <c r="H104" s="64"/>
      <c r="I104" s="39"/>
      <c r="J104" s="34"/>
      <c r="K104" s="39"/>
      <c r="L104" s="36"/>
      <c r="M104" s="39"/>
      <c r="N104" s="34"/>
      <c r="O104" s="39"/>
      <c r="P104" s="36"/>
      <c r="Q104" s="39"/>
      <c r="R104" s="36"/>
      <c r="S104" s="39"/>
      <c r="T104" s="36"/>
      <c r="U104" s="34"/>
      <c r="V104" s="52"/>
      <c r="W104" s="36"/>
      <c r="X104" s="39"/>
      <c r="Y104" s="36"/>
      <c r="Z104" s="39"/>
      <c r="AA104" s="36"/>
      <c r="AB104" s="39"/>
      <c r="AC104" s="34"/>
      <c r="AD104" s="39"/>
      <c r="AE104" s="36"/>
      <c r="AF104" s="42"/>
    </row>
    <row r="105" spans="1:32" s="79" customFormat="1" ht="14.95" customHeight="1" x14ac:dyDescent="0.25">
      <c r="A105" s="111"/>
      <c r="B105" s="112"/>
      <c r="C105" s="113"/>
      <c r="D105" s="54">
        <f t="shared" si="12"/>
        <v>0</v>
      </c>
      <c r="E105" s="35">
        <f t="shared" si="13"/>
        <v>0</v>
      </c>
      <c r="F105" s="61">
        <f t="shared" si="14"/>
        <v>0</v>
      </c>
      <c r="G105" s="77">
        <f t="shared" si="15"/>
        <v>0</v>
      </c>
      <c r="H105" s="64"/>
      <c r="I105" s="39"/>
      <c r="J105" s="34"/>
      <c r="K105" s="39"/>
      <c r="L105" s="36"/>
      <c r="M105" s="39"/>
      <c r="N105" s="34"/>
      <c r="O105" s="39"/>
      <c r="P105" s="36"/>
      <c r="Q105" s="39"/>
      <c r="R105" s="36"/>
      <c r="S105" s="39"/>
      <c r="T105" s="36"/>
      <c r="U105" s="34"/>
      <c r="V105" s="52"/>
      <c r="W105" s="36"/>
      <c r="X105" s="39"/>
      <c r="Y105" s="36"/>
      <c r="Z105" s="39"/>
      <c r="AA105" s="36"/>
      <c r="AB105" s="39"/>
      <c r="AC105" s="34"/>
      <c r="AD105" s="39"/>
      <c r="AE105" s="36"/>
      <c r="AF105" s="42"/>
    </row>
    <row r="106" spans="1:32" s="79" customFormat="1" ht="14.95" customHeight="1" x14ac:dyDescent="0.25">
      <c r="A106" s="111"/>
      <c r="B106" s="112"/>
      <c r="C106" s="113"/>
      <c r="D106" s="54">
        <f t="shared" si="12"/>
        <v>0</v>
      </c>
      <c r="E106" s="35">
        <f t="shared" si="13"/>
        <v>0</v>
      </c>
      <c r="F106" s="61">
        <f t="shared" si="14"/>
        <v>0</v>
      </c>
      <c r="G106" s="77">
        <f t="shared" si="15"/>
        <v>0</v>
      </c>
      <c r="H106" s="64"/>
      <c r="I106" s="39"/>
      <c r="J106" s="34"/>
      <c r="K106" s="39"/>
      <c r="L106" s="36"/>
      <c r="M106" s="39"/>
      <c r="N106" s="34"/>
      <c r="O106" s="39"/>
      <c r="P106" s="36"/>
      <c r="Q106" s="39"/>
      <c r="R106" s="36"/>
      <c r="S106" s="39"/>
      <c r="T106" s="36"/>
      <c r="U106" s="34"/>
      <c r="V106" s="52"/>
      <c r="W106" s="36"/>
      <c r="X106" s="39"/>
      <c r="Y106" s="36"/>
      <c r="Z106" s="39"/>
      <c r="AA106" s="36"/>
      <c r="AB106" s="39"/>
      <c r="AC106" s="34"/>
      <c r="AD106" s="39"/>
      <c r="AE106" s="36"/>
      <c r="AF106" s="42"/>
    </row>
    <row r="107" spans="1:32" s="79" customFormat="1" ht="14.95" customHeight="1" x14ac:dyDescent="0.25">
      <c r="A107" s="111"/>
      <c r="B107" s="112"/>
      <c r="C107" s="113"/>
      <c r="D107" s="54">
        <f t="shared" si="12"/>
        <v>0</v>
      </c>
      <c r="E107" s="35">
        <f t="shared" si="13"/>
        <v>0</v>
      </c>
      <c r="F107" s="61">
        <f t="shared" si="14"/>
        <v>0</v>
      </c>
      <c r="G107" s="77">
        <f t="shared" si="15"/>
        <v>0</v>
      </c>
      <c r="H107" s="64"/>
      <c r="I107" s="39"/>
      <c r="J107" s="34"/>
      <c r="K107" s="39"/>
      <c r="L107" s="36"/>
      <c r="M107" s="39"/>
      <c r="N107" s="34"/>
      <c r="O107" s="39"/>
      <c r="P107" s="36"/>
      <c r="Q107" s="39"/>
      <c r="R107" s="36"/>
      <c r="S107" s="39"/>
      <c r="T107" s="36"/>
      <c r="U107" s="34"/>
      <c r="V107" s="52"/>
      <c r="W107" s="36"/>
      <c r="X107" s="39"/>
      <c r="Y107" s="36"/>
      <c r="Z107" s="39"/>
      <c r="AA107" s="36"/>
      <c r="AB107" s="39"/>
      <c r="AC107" s="34"/>
      <c r="AD107" s="39"/>
      <c r="AE107" s="36"/>
      <c r="AF107" s="42"/>
    </row>
    <row r="108" spans="1:32" s="79" customFormat="1" ht="14.95" customHeight="1" x14ac:dyDescent="0.25">
      <c r="A108" s="111"/>
      <c r="B108" s="112"/>
      <c r="C108" s="113"/>
      <c r="D108" s="54">
        <f t="shared" si="12"/>
        <v>0</v>
      </c>
      <c r="E108" s="35">
        <f t="shared" si="13"/>
        <v>0</v>
      </c>
      <c r="F108" s="61">
        <f t="shared" si="14"/>
        <v>0</v>
      </c>
      <c r="G108" s="77">
        <f t="shared" si="15"/>
        <v>0</v>
      </c>
      <c r="H108" s="64"/>
      <c r="I108" s="39"/>
      <c r="J108" s="34"/>
      <c r="K108" s="39"/>
      <c r="L108" s="36"/>
      <c r="M108" s="39"/>
      <c r="N108" s="34"/>
      <c r="O108" s="39"/>
      <c r="P108" s="36"/>
      <c r="Q108" s="39"/>
      <c r="R108" s="36"/>
      <c r="S108" s="39"/>
      <c r="T108" s="36"/>
      <c r="U108" s="34"/>
      <c r="V108" s="52"/>
      <c r="W108" s="36"/>
      <c r="X108" s="39"/>
      <c r="Y108" s="36"/>
      <c r="Z108" s="39"/>
      <c r="AA108" s="36"/>
      <c r="AB108" s="39"/>
      <c r="AC108" s="34"/>
      <c r="AD108" s="39"/>
      <c r="AE108" s="36"/>
      <c r="AF108" s="42"/>
    </row>
    <row r="109" spans="1:32" s="79" customFormat="1" ht="14.95" customHeight="1" x14ac:dyDescent="0.25">
      <c r="A109" s="111"/>
      <c r="B109" s="112"/>
      <c r="C109" s="113"/>
      <c r="D109" s="54">
        <f t="shared" si="12"/>
        <v>0</v>
      </c>
      <c r="E109" s="35">
        <f t="shared" si="13"/>
        <v>0</v>
      </c>
      <c r="F109" s="61">
        <f t="shared" si="14"/>
        <v>0</v>
      </c>
      <c r="G109" s="77">
        <f t="shared" si="15"/>
        <v>0</v>
      </c>
      <c r="H109" s="64"/>
      <c r="I109" s="39"/>
      <c r="J109" s="34"/>
      <c r="K109" s="39"/>
      <c r="L109" s="36"/>
      <c r="M109" s="39"/>
      <c r="N109" s="34"/>
      <c r="O109" s="39"/>
      <c r="P109" s="36"/>
      <c r="Q109" s="39"/>
      <c r="R109" s="36"/>
      <c r="S109" s="39"/>
      <c r="T109" s="36"/>
      <c r="U109" s="34"/>
      <c r="V109" s="52"/>
      <c r="W109" s="36"/>
      <c r="X109" s="39"/>
      <c r="Y109" s="36"/>
      <c r="Z109" s="39"/>
      <c r="AA109" s="36"/>
      <c r="AB109" s="39"/>
      <c r="AC109" s="34"/>
      <c r="AD109" s="39"/>
      <c r="AE109" s="36"/>
      <c r="AF109" s="42"/>
    </row>
    <row r="110" spans="1:32" s="79" customFormat="1" ht="14.95" customHeight="1" x14ac:dyDescent="0.25">
      <c r="A110" s="111"/>
      <c r="B110" s="112"/>
      <c r="C110" s="113"/>
      <c r="D110" s="54">
        <f t="shared" si="12"/>
        <v>0</v>
      </c>
      <c r="E110" s="35">
        <f t="shared" si="13"/>
        <v>0</v>
      </c>
      <c r="F110" s="61">
        <f t="shared" si="14"/>
        <v>0</v>
      </c>
      <c r="G110" s="77">
        <f t="shared" si="15"/>
        <v>0</v>
      </c>
      <c r="H110" s="64"/>
      <c r="I110" s="39"/>
      <c r="J110" s="34"/>
      <c r="K110" s="39"/>
      <c r="L110" s="36"/>
      <c r="M110" s="39"/>
      <c r="N110" s="34"/>
      <c r="O110" s="39"/>
      <c r="P110" s="36"/>
      <c r="Q110" s="39"/>
      <c r="R110" s="36"/>
      <c r="S110" s="39"/>
      <c r="T110" s="36"/>
      <c r="U110" s="34"/>
      <c r="V110" s="52"/>
      <c r="W110" s="36"/>
      <c r="X110" s="39"/>
      <c r="Y110" s="36"/>
      <c r="Z110" s="39"/>
      <c r="AA110" s="36"/>
      <c r="AB110" s="39"/>
      <c r="AC110" s="34"/>
      <c r="AD110" s="39"/>
      <c r="AE110" s="36"/>
      <c r="AF110" s="42"/>
    </row>
    <row r="111" spans="1:32" s="79" customFormat="1" ht="14.95" customHeight="1" x14ac:dyDescent="0.25">
      <c r="A111" s="111"/>
      <c r="B111" s="112"/>
      <c r="C111" s="113"/>
      <c r="D111" s="54">
        <f t="shared" si="12"/>
        <v>0</v>
      </c>
      <c r="E111" s="35">
        <f t="shared" si="13"/>
        <v>0</v>
      </c>
      <c r="F111" s="61">
        <f t="shared" si="14"/>
        <v>0</v>
      </c>
      <c r="G111" s="77">
        <f t="shared" si="15"/>
        <v>0</v>
      </c>
      <c r="H111" s="64"/>
      <c r="I111" s="39"/>
      <c r="J111" s="34"/>
      <c r="K111" s="39"/>
      <c r="L111" s="36"/>
      <c r="M111" s="39"/>
      <c r="N111" s="34"/>
      <c r="O111" s="39"/>
      <c r="P111" s="36"/>
      <c r="Q111" s="39"/>
      <c r="R111" s="36"/>
      <c r="S111" s="39"/>
      <c r="T111" s="36"/>
      <c r="U111" s="34"/>
      <c r="V111" s="52"/>
      <c r="W111" s="36"/>
      <c r="X111" s="39"/>
      <c r="Y111" s="36"/>
      <c r="Z111" s="39"/>
      <c r="AA111" s="36"/>
      <c r="AB111" s="39"/>
      <c r="AC111" s="34"/>
      <c r="AD111" s="39"/>
      <c r="AE111" s="36"/>
      <c r="AF111" s="42"/>
    </row>
    <row r="112" spans="1:32" s="79" customFormat="1" ht="14.95" customHeight="1" x14ac:dyDescent="0.25">
      <c r="A112" s="111"/>
      <c r="B112" s="112"/>
      <c r="C112" s="113"/>
      <c r="D112" s="54">
        <f t="shared" si="12"/>
        <v>0</v>
      </c>
      <c r="E112" s="35">
        <f t="shared" si="13"/>
        <v>0</v>
      </c>
      <c r="F112" s="61">
        <f t="shared" si="14"/>
        <v>0</v>
      </c>
      <c r="G112" s="77">
        <f t="shared" si="15"/>
        <v>0</v>
      </c>
      <c r="H112" s="64"/>
      <c r="I112" s="39"/>
      <c r="J112" s="34"/>
      <c r="K112" s="39"/>
      <c r="L112" s="36"/>
      <c r="M112" s="39"/>
      <c r="N112" s="34"/>
      <c r="O112" s="39"/>
      <c r="P112" s="36"/>
      <c r="Q112" s="39"/>
      <c r="R112" s="36"/>
      <c r="S112" s="39"/>
      <c r="T112" s="36"/>
      <c r="U112" s="34"/>
      <c r="V112" s="52"/>
      <c r="W112" s="36"/>
      <c r="X112" s="39"/>
      <c r="Y112" s="36"/>
      <c r="Z112" s="39"/>
      <c r="AA112" s="36"/>
      <c r="AB112" s="39"/>
      <c r="AC112" s="34"/>
      <c r="AD112" s="39"/>
      <c r="AE112" s="36"/>
      <c r="AF112" s="42"/>
    </row>
    <row r="113" spans="1:33" s="79" customFormat="1" ht="14.95" customHeight="1" x14ac:dyDescent="0.25">
      <c r="A113" s="111"/>
      <c r="B113" s="112"/>
      <c r="C113" s="113"/>
      <c r="D113" s="54">
        <f t="shared" si="12"/>
        <v>0</v>
      </c>
      <c r="E113" s="35">
        <f t="shared" si="13"/>
        <v>0</v>
      </c>
      <c r="F113" s="61">
        <f t="shared" si="14"/>
        <v>0</v>
      </c>
      <c r="G113" s="77">
        <f t="shared" si="15"/>
        <v>0</v>
      </c>
      <c r="H113" s="64"/>
      <c r="I113" s="39"/>
      <c r="J113" s="34"/>
      <c r="K113" s="39"/>
      <c r="L113" s="36"/>
      <c r="M113" s="39"/>
      <c r="N113" s="34"/>
      <c r="O113" s="39"/>
      <c r="P113" s="36"/>
      <c r="Q113" s="39"/>
      <c r="R113" s="36"/>
      <c r="S113" s="39"/>
      <c r="T113" s="36"/>
      <c r="U113" s="34"/>
      <c r="V113" s="52"/>
      <c r="W113" s="36"/>
      <c r="X113" s="39"/>
      <c r="Y113" s="36"/>
      <c r="Z113" s="39"/>
      <c r="AA113" s="36"/>
      <c r="AB113" s="39"/>
      <c r="AC113" s="34"/>
      <c r="AD113" s="39"/>
      <c r="AE113" s="36"/>
      <c r="AF113" s="42"/>
    </row>
    <row r="114" spans="1:33" s="79" customFormat="1" ht="14.95" customHeight="1" x14ac:dyDescent="0.25">
      <c r="A114" s="111"/>
      <c r="B114" s="112"/>
      <c r="C114" s="113"/>
      <c r="D114" s="54">
        <f t="shared" si="12"/>
        <v>0</v>
      </c>
      <c r="E114" s="35">
        <f t="shared" si="13"/>
        <v>0</v>
      </c>
      <c r="F114" s="61">
        <f t="shared" si="14"/>
        <v>0</v>
      </c>
      <c r="G114" s="77">
        <f t="shared" si="15"/>
        <v>0</v>
      </c>
      <c r="H114" s="64"/>
      <c r="I114" s="39"/>
      <c r="J114" s="34"/>
      <c r="K114" s="39"/>
      <c r="L114" s="36"/>
      <c r="M114" s="39"/>
      <c r="N114" s="34"/>
      <c r="O114" s="39"/>
      <c r="P114" s="36"/>
      <c r="Q114" s="39"/>
      <c r="R114" s="36"/>
      <c r="S114" s="39"/>
      <c r="T114" s="36"/>
      <c r="U114" s="34"/>
      <c r="V114" s="52"/>
      <c r="W114" s="36"/>
      <c r="X114" s="39"/>
      <c r="Y114" s="36"/>
      <c r="Z114" s="39"/>
      <c r="AA114" s="36"/>
      <c r="AB114" s="39"/>
      <c r="AC114" s="34"/>
      <c r="AD114" s="39"/>
      <c r="AE114" s="36"/>
      <c r="AF114" s="42"/>
    </row>
    <row r="115" spans="1:33" s="79" customFormat="1" ht="14.95" customHeight="1" x14ac:dyDescent="0.25">
      <c r="A115" s="111"/>
      <c r="B115" s="112"/>
      <c r="C115" s="113"/>
      <c r="D115" s="54">
        <f t="shared" si="12"/>
        <v>0</v>
      </c>
      <c r="E115" s="35">
        <f t="shared" si="13"/>
        <v>0</v>
      </c>
      <c r="F115" s="61">
        <f t="shared" si="14"/>
        <v>0</v>
      </c>
      <c r="G115" s="77">
        <f t="shared" si="15"/>
        <v>0</v>
      </c>
      <c r="H115" s="64"/>
      <c r="I115" s="39"/>
      <c r="J115" s="34"/>
      <c r="K115" s="39"/>
      <c r="L115" s="36"/>
      <c r="M115" s="39"/>
      <c r="N115" s="34"/>
      <c r="O115" s="39"/>
      <c r="P115" s="36"/>
      <c r="Q115" s="39"/>
      <c r="R115" s="36"/>
      <c r="S115" s="39"/>
      <c r="T115" s="36"/>
      <c r="U115" s="34"/>
      <c r="V115" s="52"/>
      <c r="W115" s="36"/>
      <c r="X115" s="39"/>
      <c r="Y115" s="36"/>
      <c r="Z115" s="39"/>
      <c r="AA115" s="36"/>
      <c r="AB115" s="39"/>
      <c r="AC115" s="34"/>
      <c r="AD115" s="39"/>
      <c r="AE115" s="36"/>
      <c r="AF115" s="42"/>
    </row>
    <row r="116" spans="1:33" s="79" customFormat="1" ht="14.95" customHeight="1" x14ac:dyDescent="0.25">
      <c r="A116" s="111"/>
      <c r="B116" s="112"/>
      <c r="C116" s="113"/>
      <c r="D116" s="54">
        <f t="shared" si="12"/>
        <v>0</v>
      </c>
      <c r="E116" s="35">
        <f t="shared" si="13"/>
        <v>0</v>
      </c>
      <c r="F116" s="61">
        <f t="shared" si="14"/>
        <v>0</v>
      </c>
      <c r="G116" s="77">
        <f t="shared" si="15"/>
        <v>0</v>
      </c>
      <c r="H116" s="64"/>
      <c r="I116" s="39"/>
      <c r="J116" s="34"/>
      <c r="K116" s="39"/>
      <c r="L116" s="36"/>
      <c r="M116" s="39"/>
      <c r="N116" s="34"/>
      <c r="O116" s="39"/>
      <c r="P116" s="36"/>
      <c r="Q116" s="39"/>
      <c r="R116" s="36"/>
      <c r="S116" s="39"/>
      <c r="T116" s="36"/>
      <c r="U116" s="34"/>
      <c r="V116" s="52"/>
      <c r="W116" s="36"/>
      <c r="X116" s="39"/>
      <c r="Y116" s="36"/>
      <c r="Z116" s="39"/>
      <c r="AA116" s="36"/>
      <c r="AB116" s="39"/>
      <c r="AC116" s="34"/>
      <c r="AD116" s="39"/>
      <c r="AE116" s="36"/>
      <c r="AF116" s="42"/>
    </row>
    <row r="117" spans="1:33" s="79" customFormat="1" ht="14.95" customHeight="1" x14ac:dyDescent="0.25">
      <c r="A117" s="111"/>
      <c r="B117" s="112"/>
      <c r="C117" s="113"/>
      <c r="D117" s="54">
        <f t="shared" si="12"/>
        <v>0</v>
      </c>
      <c r="E117" s="35">
        <f t="shared" si="13"/>
        <v>0</v>
      </c>
      <c r="F117" s="61">
        <f t="shared" si="14"/>
        <v>0</v>
      </c>
      <c r="G117" s="77">
        <f t="shared" si="15"/>
        <v>0</v>
      </c>
      <c r="H117" s="64"/>
      <c r="I117" s="39"/>
      <c r="J117" s="34"/>
      <c r="K117" s="39"/>
      <c r="L117" s="36"/>
      <c r="M117" s="39"/>
      <c r="N117" s="34"/>
      <c r="O117" s="39"/>
      <c r="P117" s="36"/>
      <c r="Q117" s="39"/>
      <c r="R117" s="36"/>
      <c r="S117" s="39"/>
      <c r="T117" s="36"/>
      <c r="U117" s="34"/>
      <c r="V117" s="52"/>
      <c r="W117" s="36"/>
      <c r="X117" s="39"/>
      <c r="Y117" s="36"/>
      <c r="Z117" s="39"/>
      <c r="AA117" s="36"/>
      <c r="AB117" s="39"/>
      <c r="AC117" s="34"/>
      <c r="AD117" s="39"/>
      <c r="AE117" s="36"/>
      <c r="AF117" s="42"/>
    </row>
    <row r="118" spans="1:33" s="79" customFormat="1" ht="14.95" customHeight="1" x14ac:dyDescent="0.25">
      <c r="A118" s="111"/>
      <c r="B118" s="112"/>
      <c r="C118" s="113"/>
      <c r="D118" s="54">
        <f t="shared" si="12"/>
        <v>0</v>
      </c>
      <c r="E118" s="35">
        <f t="shared" si="13"/>
        <v>0</v>
      </c>
      <c r="F118" s="61">
        <f t="shared" si="14"/>
        <v>0</v>
      </c>
      <c r="G118" s="77">
        <f t="shared" si="15"/>
        <v>0</v>
      </c>
      <c r="H118" s="64"/>
      <c r="I118" s="39"/>
      <c r="J118" s="34"/>
      <c r="K118" s="39"/>
      <c r="L118" s="36"/>
      <c r="M118" s="39"/>
      <c r="N118" s="34"/>
      <c r="O118" s="39"/>
      <c r="P118" s="36"/>
      <c r="Q118" s="39"/>
      <c r="R118" s="36"/>
      <c r="S118" s="39"/>
      <c r="T118" s="36"/>
      <c r="U118" s="34"/>
      <c r="V118" s="52"/>
      <c r="W118" s="36"/>
      <c r="X118" s="39"/>
      <c r="Y118" s="36"/>
      <c r="Z118" s="39"/>
      <c r="AA118" s="36"/>
      <c r="AB118" s="39"/>
      <c r="AC118" s="34"/>
      <c r="AD118" s="39"/>
      <c r="AE118" s="36"/>
      <c r="AF118" s="42"/>
    </row>
    <row r="119" spans="1:33" s="79" customFormat="1" ht="14.95" customHeight="1" x14ac:dyDescent="0.25">
      <c r="A119" s="111"/>
      <c r="B119" s="112"/>
      <c r="C119" s="113"/>
      <c r="D119" s="54">
        <f t="shared" si="12"/>
        <v>0</v>
      </c>
      <c r="E119" s="35">
        <f t="shared" si="13"/>
        <v>0</v>
      </c>
      <c r="F119" s="61">
        <f t="shared" si="14"/>
        <v>0</v>
      </c>
      <c r="G119" s="77">
        <f t="shared" si="15"/>
        <v>0</v>
      </c>
      <c r="H119" s="64"/>
      <c r="I119" s="39"/>
      <c r="J119" s="34"/>
      <c r="K119" s="39"/>
      <c r="L119" s="36"/>
      <c r="M119" s="39"/>
      <c r="N119" s="34"/>
      <c r="O119" s="39"/>
      <c r="P119" s="36"/>
      <c r="Q119" s="39"/>
      <c r="R119" s="36"/>
      <c r="S119" s="39"/>
      <c r="T119" s="36"/>
      <c r="U119" s="34"/>
      <c r="V119" s="52"/>
      <c r="W119" s="36"/>
      <c r="X119" s="39"/>
      <c r="Y119" s="36"/>
      <c r="Z119" s="39"/>
      <c r="AA119" s="36"/>
      <c r="AB119" s="39"/>
      <c r="AC119" s="34"/>
      <c r="AD119" s="39"/>
      <c r="AE119" s="36"/>
      <c r="AF119" s="42"/>
    </row>
    <row r="120" spans="1:33" s="79" customFormat="1" ht="14.95" customHeight="1" thickBot="1" x14ac:dyDescent="0.3">
      <c r="A120" s="24"/>
      <c r="B120" s="25"/>
      <c r="C120" s="28"/>
      <c r="D120" s="59">
        <f t="shared" si="12"/>
        <v>0</v>
      </c>
      <c r="E120" s="27">
        <f t="shared" si="13"/>
        <v>0</v>
      </c>
      <c r="F120" s="62">
        <f t="shared" si="14"/>
        <v>0</v>
      </c>
      <c r="G120" s="78">
        <f t="shared" si="15"/>
        <v>0</v>
      </c>
      <c r="H120" s="64"/>
      <c r="I120" s="39"/>
      <c r="J120" s="34"/>
      <c r="K120" s="39"/>
      <c r="L120" s="36"/>
      <c r="M120" s="39"/>
      <c r="N120" s="34"/>
      <c r="O120" s="39"/>
      <c r="P120" s="36"/>
      <c r="Q120" s="39"/>
      <c r="R120" s="36"/>
      <c r="S120" s="39"/>
      <c r="T120" s="36"/>
      <c r="U120" s="34"/>
      <c r="V120" s="52"/>
      <c r="W120" s="36"/>
      <c r="X120" s="39"/>
      <c r="Y120" s="36"/>
      <c r="Z120" s="39"/>
      <c r="AA120" s="36"/>
      <c r="AB120" s="39"/>
      <c r="AC120" s="34"/>
      <c r="AD120" s="39"/>
      <c r="AE120" s="36"/>
      <c r="AF120" s="42"/>
    </row>
    <row r="121" spans="1:33" ht="14.95" customHeight="1" x14ac:dyDescent="0.25">
      <c r="D121" s="2"/>
      <c r="E121" s="2"/>
      <c r="H121" s="105"/>
      <c r="I121" s="106">
        <f>SUM(I4:I120)</f>
        <v>1.441550925925926</v>
      </c>
      <c r="J121" s="106"/>
      <c r="K121" s="106">
        <f>SUM(K4:K120)</f>
        <v>26.472326388888895</v>
      </c>
      <c r="L121" s="106"/>
      <c r="M121" s="106">
        <f>SUM(M4:M120)</f>
        <v>1.3851504629629632</v>
      </c>
      <c r="N121" s="106"/>
      <c r="O121" s="106">
        <f>SUM(O4:O120)</f>
        <v>3.8619560185185176</v>
      </c>
      <c r="P121" s="106"/>
      <c r="Q121" s="106">
        <f>SUM(Q4:Q120)</f>
        <v>0.63217592592592609</v>
      </c>
      <c r="R121" s="106"/>
      <c r="S121" s="106">
        <f>SUM(S4:S120)</f>
        <v>0</v>
      </c>
      <c r="T121" s="106"/>
      <c r="U121" s="107"/>
      <c r="V121" s="106">
        <f>SUM(V4:V120)</f>
        <v>0</v>
      </c>
      <c r="W121" s="106"/>
      <c r="X121" s="106">
        <f>SUM(X4:X120)</f>
        <v>0</v>
      </c>
      <c r="Y121" s="106"/>
      <c r="Z121" s="106">
        <f>SUM(Z4:Z120)</f>
        <v>0</v>
      </c>
      <c r="AA121" s="106"/>
      <c r="AB121" s="106">
        <f>SUM(AB4:AB120)</f>
        <v>0</v>
      </c>
      <c r="AC121" s="106"/>
      <c r="AD121" s="106">
        <f>SUM(AD4:AD120)</f>
        <v>0</v>
      </c>
      <c r="AE121" s="106"/>
      <c r="AF121" s="108">
        <f>SUM(AF4:AF120)</f>
        <v>0</v>
      </c>
    </row>
    <row r="122" spans="1:33" ht="14.95" customHeight="1" thickBot="1" x14ac:dyDescent="0.3">
      <c r="B122" s="79" t="s">
        <v>37</v>
      </c>
      <c r="C122" t="s">
        <v>127</v>
      </c>
      <c r="D122" s="2"/>
      <c r="E122" s="2"/>
      <c r="H122" s="168" t="s">
        <v>128</v>
      </c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  <c r="AA122" s="169"/>
      <c r="AB122" s="169"/>
      <c r="AC122" s="169"/>
      <c r="AD122" s="169"/>
      <c r="AE122" s="169"/>
      <c r="AF122" s="170"/>
    </row>
    <row r="123" spans="1:33" ht="14.95" customHeight="1" x14ac:dyDescent="0.25">
      <c r="B123" s="50"/>
      <c r="C123" t="s">
        <v>35</v>
      </c>
      <c r="D123" s="2"/>
      <c r="E123" s="2"/>
      <c r="H123" s="2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2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</row>
    <row r="124" spans="1:33" x14ac:dyDescent="0.25">
      <c r="B124" s="67"/>
      <c r="C124" t="s">
        <v>32</v>
      </c>
      <c r="D124"/>
      <c r="E124"/>
      <c r="M124" s="5"/>
    </row>
    <row r="125" spans="1:33" x14ac:dyDescent="0.25">
      <c r="D125"/>
      <c r="E125"/>
      <c r="M125" s="5"/>
    </row>
    <row r="126" spans="1:33" s="1" customFormat="1" x14ac:dyDescent="0.25">
      <c r="A126" s="53"/>
      <c r="C126" s="53"/>
      <c r="D126" s="53"/>
      <c r="E126" s="53"/>
      <c r="AD126" s="2"/>
      <c r="AE126" s="2"/>
      <c r="AF126" s="2"/>
      <c r="AG126"/>
    </row>
    <row r="127" spans="1:33" s="1" customFormat="1" x14ac:dyDescent="0.25">
      <c r="A127"/>
      <c r="B127"/>
      <c r="C127"/>
      <c r="D127"/>
      <c r="E127"/>
      <c r="F127"/>
      <c r="G127"/>
      <c r="AD127" s="2"/>
      <c r="AE127" s="2"/>
      <c r="AF127" s="2"/>
      <c r="AG127"/>
    </row>
    <row r="128" spans="1:33" s="1" customFormat="1" x14ac:dyDescent="0.25">
      <c r="A128"/>
      <c r="B128"/>
      <c r="C128"/>
      <c r="D128"/>
      <c r="E128"/>
      <c r="F128"/>
      <c r="G128"/>
      <c r="AD128" s="2"/>
      <c r="AE128" s="2"/>
      <c r="AF128" s="2"/>
      <c r="AG128"/>
    </row>
  </sheetData>
  <autoFilter ref="A3:AF120" xr:uid="{00000000-0009-0000-0000-000000000000}">
    <sortState xmlns:xlrd2="http://schemas.microsoft.com/office/spreadsheetml/2017/richdata2" ref="A4:AF120">
      <sortCondition ref="B3:B120"/>
    </sortState>
  </autoFilter>
  <sortState xmlns:xlrd2="http://schemas.microsoft.com/office/spreadsheetml/2017/richdata2" ref="A4:Q86">
    <sortCondition ref="B4:B86"/>
    <sortCondition descending="1" ref="D4:D86"/>
    <sortCondition ref="E4:E86"/>
  </sortState>
  <mergeCells count="16">
    <mergeCell ref="H122:AF122"/>
    <mergeCell ref="A1:G2"/>
    <mergeCell ref="H1:AB1"/>
    <mergeCell ref="AC1:AF1"/>
    <mergeCell ref="AE2:AF2"/>
    <mergeCell ref="H2:I2"/>
    <mergeCell ref="J2:K2"/>
    <mergeCell ref="L2:M2"/>
    <mergeCell ref="N2:O2"/>
    <mergeCell ref="P2:Q2"/>
    <mergeCell ref="R2:S2"/>
    <mergeCell ref="T2:V2"/>
    <mergeCell ref="W2:X2"/>
    <mergeCell ref="Y2:Z2"/>
    <mergeCell ref="AA2:AB2"/>
    <mergeCell ref="AC2:AD2"/>
  </mergeCells>
  <pageMargins left="0.25" right="0.25" top="0.75" bottom="0.75" header="0.3" footer="0.3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theme="9"/>
    <pageSetUpPr fitToPage="1"/>
  </sheetPr>
  <dimension ref="A1:AE126"/>
  <sheetViews>
    <sheetView zoomScaleNormal="100" workbookViewId="0">
      <pane xSplit="6" ySplit="2" topLeftCell="G100" activePane="bottomRight" state="frozen"/>
      <selection pane="topRight" activeCell="H1" sqref="H1"/>
      <selection pane="bottomLeft" activeCell="A3" sqref="A3"/>
      <selection pane="bottomRight" activeCell="G121" sqref="G121:AE121"/>
    </sheetView>
  </sheetViews>
  <sheetFormatPr defaultRowHeight="14.3" x14ac:dyDescent="0.25"/>
  <cols>
    <col min="1" max="1" width="17" customWidth="1"/>
    <col min="2" max="2" width="13.375" customWidth="1"/>
    <col min="3" max="4" width="13.375" style="1" customWidth="1"/>
    <col min="5" max="6" width="15.875" style="1" customWidth="1"/>
    <col min="7" max="7" width="9.875" style="1" customWidth="1"/>
    <col min="8" max="8" width="8.875" style="1" customWidth="1"/>
    <col min="9" max="9" width="9.875" style="1" customWidth="1"/>
    <col min="10" max="10" width="8.875" style="1" customWidth="1"/>
    <col min="11" max="11" width="9.875" style="1" customWidth="1"/>
    <col min="12" max="12" width="8.875" style="1" customWidth="1"/>
    <col min="13" max="13" width="9.875" style="1" customWidth="1"/>
    <col min="14" max="14" width="8.875" style="1" customWidth="1"/>
    <col min="15" max="15" width="9.875" style="1" customWidth="1"/>
    <col min="16" max="16" width="8.875" style="1" customWidth="1"/>
    <col min="17" max="17" width="9.875" style="1" customWidth="1"/>
    <col min="18" max="18" width="8.875" style="1" customWidth="1"/>
    <col min="19" max="19" width="9.875" style="1" customWidth="1"/>
    <col min="20" max="21" width="8.875" style="1" customWidth="1"/>
    <col min="22" max="22" width="9.875" style="1" customWidth="1"/>
    <col min="23" max="23" width="8.875" style="1" customWidth="1"/>
    <col min="24" max="24" width="9.875" style="1" customWidth="1"/>
    <col min="25" max="25" width="8.875" style="1" customWidth="1"/>
    <col min="26" max="26" width="9.875" style="1" customWidth="1"/>
    <col min="27" max="27" width="9.125" style="1"/>
    <col min="28" max="28" width="9.875" style="1" customWidth="1"/>
    <col min="29" max="29" width="9.125" style="2"/>
    <col min="30" max="30" width="9.875" style="2" customWidth="1"/>
    <col min="31" max="31" width="9.125" style="2"/>
  </cols>
  <sheetData>
    <row r="1" spans="1:31" x14ac:dyDescent="0.25">
      <c r="A1" s="186" t="s">
        <v>145</v>
      </c>
      <c r="B1" s="187"/>
      <c r="C1" s="187"/>
      <c r="D1" s="187"/>
      <c r="E1" s="187"/>
      <c r="F1" s="188"/>
      <c r="G1" s="177" t="s">
        <v>38</v>
      </c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 t="s">
        <v>39</v>
      </c>
      <c r="AC1" s="178"/>
      <c r="AD1" s="178"/>
      <c r="AE1" s="179"/>
    </row>
    <row r="2" spans="1:31" ht="64.55" customHeight="1" thickBot="1" x14ac:dyDescent="0.3">
      <c r="A2" s="189"/>
      <c r="B2" s="190"/>
      <c r="C2" s="190"/>
      <c r="D2" s="190"/>
      <c r="E2" s="190"/>
      <c r="F2" s="191"/>
      <c r="G2" s="182" t="s">
        <v>51</v>
      </c>
      <c r="H2" s="180"/>
      <c r="I2" s="180" t="s">
        <v>52</v>
      </c>
      <c r="J2" s="180"/>
      <c r="K2" s="180" t="s">
        <v>53</v>
      </c>
      <c r="L2" s="180"/>
      <c r="M2" s="180" t="s">
        <v>164</v>
      </c>
      <c r="N2" s="180"/>
      <c r="O2" s="180" t="s">
        <v>54</v>
      </c>
      <c r="P2" s="180"/>
      <c r="Q2" s="180" t="s">
        <v>55</v>
      </c>
      <c r="R2" s="180"/>
      <c r="S2" s="180" t="s">
        <v>56</v>
      </c>
      <c r="T2" s="180"/>
      <c r="U2" s="180"/>
      <c r="V2" s="180" t="s">
        <v>57</v>
      </c>
      <c r="W2" s="180"/>
      <c r="X2" s="180" t="s">
        <v>58</v>
      </c>
      <c r="Y2" s="180"/>
      <c r="Z2" s="180" t="s">
        <v>59</v>
      </c>
      <c r="AA2" s="180"/>
      <c r="AB2" s="180" t="s">
        <v>60</v>
      </c>
      <c r="AC2" s="180"/>
      <c r="AD2" s="180" t="s">
        <v>61</v>
      </c>
      <c r="AE2" s="181"/>
    </row>
    <row r="3" spans="1:31" ht="35.35" customHeight="1" thickBot="1" x14ac:dyDescent="0.3">
      <c r="A3" s="3" t="s">
        <v>1</v>
      </c>
      <c r="B3" s="48" t="s">
        <v>3</v>
      </c>
      <c r="C3" s="46" t="s">
        <v>143</v>
      </c>
      <c r="D3" s="46" t="s">
        <v>14</v>
      </c>
      <c r="E3" s="60" t="s">
        <v>34</v>
      </c>
      <c r="F3" s="47" t="s">
        <v>33</v>
      </c>
      <c r="G3" s="63" t="s">
        <v>136</v>
      </c>
      <c r="H3" s="46" t="s">
        <v>13</v>
      </c>
      <c r="I3" s="46" t="s">
        <v>136</v>
      </c>
      <c r="J3" s="46" t="s">
        <v>13</v>
      </c>
      <c r="K3" s="46" t="s">
        <v>136</v>
      </c>
      <c r="L3" s="46" t="s">
        <v>13</v>
      </c>
      <c r="M3" s="46" t="s">
        <v>136</v>
      </c>
      <c r="N3" s="46" t="s">
        <v>13</v>
      </c>
      <c r="O3" s="46" t="s">
        <v>136</v>
      </c>
      <c r="P3" s="46" t="s">
        <v>13</v>
      </c>
      <c r="Q3" s="46" t="s">
        <v>136</v>
      </c>
      <c r="R3" s="46" t="s">
        <v>13</v>
      </c>
      <c r="S3" s="46" t="s">
        <v>136</v>
      </c>
      <c r="T3" s="46" t="s">
        <v>29</v>
      </c>
      <c r="U3" s="51" t="s">
        <v>13</v>
      </c>
      <c r="V3" s="46" t="s">
        <v>136</v>
      </c>
      <c r="W3" s="46" t="s">
        <v>13</v>
      </c>
      <c r="X3" s="46" t="s">
        <v>136</v>
      </c>
      <c r="Y3" s="46" t="s">
        <v>13</v>
      </c>
      <c r="Z3" s="46" t="s">
        <v>136</v>
      </c>
      <c r="AA3" s="46" t="s">
        <v>13</v>
      </c>
      <c r="AB3" s="46" t="s">
        <v>136</v>
      </c>
      <c r="AC3" s="46" t="s">
        <v>13</v>
      </c>
      <c r="AD3" s="46" t="s">
        <v>136</v>
      </c>
      <c r="AE3" s="47" t="s">
        <v>13</v>
      </c>
    </row>
    <row r="4" spans="1:31" s="75" customFormat="1" ht="14.95" hidden="1" customHeight="1" x14ac:dyDescent="0.25">
      <c r="A4" s="29"/>
      <c r="B4" s="30"/>
      <c r="C4" s="154">
        <f t="shared" ref="C4:C35" si="0">SUM(G4,I4,K4,M4,O4,Q4,S4,V4,X4,Z4,AB4,AD4)</f>
        <v>0</v>
      </c>
      <c r="D4" s="32">
        <f t="shared" ref="D4:D47" si="1">SUM(H4+J4+L4+N4+P4+R4+U4+W4+Y4+AA4+AC4+AE4)</f>
        <v>0</v>
      </c>
      <c r="E4" s="155">
        <f t="shared" ref="E4:E35" si="2">COUNT(G4,I4,K4,M4,O4,Q4,S4,V4,X4,Z4)</f>
        <v>0</v>
      </c>
      <c r="F4" s="156">
        <f t="shared" ref="F4:F47" si="3">COUNT(AB4, AD4)</f>
        <v>0</v>
      </c>
      <c r="G4" s="159"/>
      <c r="H4" s="40"/>
      <c r="I4" s="31"/>
      <c r="J4" s="40"/>
      <c r="K4" s="33"/>
      <c r="L4" s="40"/>
      <c r="M4" s="31"/>
      <c r="N4" s="40"/>
      <c r="O4" s="33"/>
      <c r="P4" s="40"/>
      <c r="Q4" s="33"/>
      <c r="R4" s="40"/>
      <c r="S4" s="33"/>
      <c r="T4" s="31"/>
      <c r="U4" s="157"/>
      <c r="V4" s="33"/>
      <c r="W4" s="40"/>
      <c r="X4" s="33"/>
      <c r="Y4" s="40"/>
      <c r="Z4" s="33"/>
      <c r="AA4" s="40"/>
      <c r="AB4" s="31"/>
      <c r="AC4" s="40"/>
      <c r="AD4" s="33"/>
      <c r="AE4" s="43"/>
    </row>
    <row r="5" spans="1:31" s="75" customFormat="1" ht="14.95" hidden="1" customHeight="1" x14ac:dyDescent="0.25">
      <c r="A5" s="117"/>
      <c r="B5" s="118"/>
      <c r="C5" s="54">
        <f t="shared" si="0"/>
        <v>0</v>
      </c>
      <c r="D5" s="35">
        <f t="shared" si="1"/>
        <v>0</v>
      </c>
      <c r="E5" s="61">
        <f t="shared" si="2"/>
        <v>0</v>
      </c>
      <c r="F5" s="77">
        <f t="shared" si="3"/>
        <v>0</v>
      </c>
      <c r="G5" s="161"/>
      <c r="H5" s="133"/>
      <c r="I5" s="134"/>
      <c r="J5" s="133"/>
      <c r="K5" s="132"/>
      <c r="L5" s="133"/>
      <c r="M5" s="134"/>
      <c r="N5" s="133"/>
      <c r="O5" s="132"/>
      <c r="P5" s="133"/>
      <c r="Q5" s="132"/>
      <c r="R5" s="133"/>
      <c r="S5" s="132"/>
      <c r="T5" s="134"/>
      <c r="U5" s="135"/>
      <c r="V5" s="132"/>
      <c r="W5" s="133"/>
      <c r="X5" s="132"/>
      <c r="Y5" s="133"/>
      <c r="Z5" s="132"/>
      <c r="AA5" s="133"/>
      <c r="AB5" s="134"/>
      <c r="AC5" s="133"/>
      <c r="AD5" s="132"/>
      <c r="AE5" s="136"/>
    </row>
    <row r="6" spans="1:31" s="75" customFormat="1" ht="14.95" hidden="1" customHeight="1" x14ac:dyDescent="0.25">
      <c r="A6" s="117"/>
      <c r="B6" s="118"/>
      <c r="C6" s="54">
        <f t="shared" si="0"/>
        <v>0</v>
      </c>
      <c r="D6" s="35">
        <f t="shared" si="1"/>
        <v>0</v>
      </c>
      <c r="E6" s="61">
        <f t="shared" si="2"/>
        <v>0</v>
      </c>
      <c r="F6" s="77">
        <f t="shared" si="3"/>
        <v>0</v>
      </c>
      <c r="G6" s="161"/>
      <c r="H6" s="133"/>
      <c r="I6" s="134"/>
      <c r="J6" s="133"/>
      <c r="K6" s="132"/>
      <c r="L6" s="133"/>
      <c r="M6" s="134"/>
      <c r="N6" s="133"/>
      <c r="O6" s="132"/>
      <c r="P6" s="133"/>
      <c r="Q6" s="132"/>
      <c r="R6" s="133"/>
      <c r="S6" s="132"/>
      <c r="T6" s="134"/>
      <c r="U6" s="135"/>
      <c r="V6" s="132"/>
      <c r="W6" s="133"/>
      <c r="X6" s="132"/>
      <c r="Y6" s="133"/>
      <c r="Z6" s="132"/>
      <c r="AA6" s="133"/>
      <c r="AB6" s="134"/>
      <c r="AC6" s="133"/>
      <c r="AD6" s="132"/>
      <c r="AE6" s="136"/>
    </row>
    <row r="7" spans="1:31" s="75" customFormat="1" ht="14.95" hidden="1" customHeight="1" x14ac:dyDescent="0.25">
      <c r="A7" s="37"/>
      <c r="B7" s="38"/>
      <c r="C7" s="54">
        <f t="shared" si="0"/>
        <v>0</v>
      </c>
      <c r="D7" s="35">
        <f t="shared" si="1"/>
        <v>0</v>
      </c>
      <c r="E7" s="61">
        <f t="shared" si="2"/>
        <v>0</v>
      </c>
      <c r="F7" s="77">
        <f t="shared" si="3"/>
        <v>0</v>
      </c>
      <c r="G7" s="81"/>
      <c r="H7" s="39"/>
      <c r="I7" s="34"/>
      <c r="J7" s="39"/>
      <c r="K7" s="36"/>
      <c r="L7" s="39"/>
      <c r="M7" s="34"/>
      <c r="N7" s="39"/>
      <c r="O7" s="36"/>
      <c r="P7" s="39"/>
      <c r="Q7" s="36"/>
      <c r="R7" s="39"/>
      <c r="S7" s="36"/>
      <c r="T7" s="34"/>
      <c r="U7" s="52"/>
      <c r="V7" s="36"/>
      <c r="W7" s="39"/>
      <c r="X7" s="36"/>
      <c r="Y7" s="39"/>
      <c r="Z7" s="36"/>
      <c r="AA7" s="39"/>
      <c r="AB7" s="34"/>
      <c r="AC7" s="39"/>
      <c r="AD7" s="36"/>
      <c r="AE7" s="42"/>
    </row>
    <row r="8" spans="1:31" s="75" customFormat="1" ht="14.95" hidden="1" customHeight="1" x14ac:dyDescent="0.25">
      <c r="A8" s="37"/>
      <c r="B8" s="38"/>
      <c r="C8" s="54">
        <f t="shared" si="0"/>
        <v>0</v>
      </c>
      <c r="D8" s="35">
        <f t="shared" si="1"/>
        <v>0</v>
      </c>
      <c r="E8" s="61">
        <f t="shared" si="2"/>
        <v>0</v>
      </c>
      <c r="F8" s="77">
        <f t="shared" si="3"/>
        <v>0</v>
      </c>
      <c r="G8" s="81"/>
      <c r="H8" s="39"/>
      <c r="I8" s="34"/>
      <c r="J8" s="39"/>
      <c r="K8" s="36"/>
      <c r="L8" s="39"/>
      <c r="M8" s="34"/>
      <c r="N8" s="39"/>
      <c r="O8" s="36"/>
      <c r="P8" s="39"/>
      <c r="Q8" s="36"/>
      <c r="R8" s="39"/>
      <c r="S8" s="36"/>
      <c r="T8" s="34"/>
      <c r="U8" s="52"/>
      <c r="V8" s="36"/>
      <c r="W8" s="39"/>
      <c r="X8" s="36"/>
      <c r="Y8" s="39"/>
      <c r="Z8" s="36"/>
      <c r="AA8" s="39"/>
      <c r="AB8" s="34"/>
      <c r="AC8" s="39"/>
      <c r="AD8" s="36"/>
      <c r="AE8" s="42"/>
    </row>
    <row r="9" spans="1:31" s="75" customFormat="1" ht="14.95" hidden="1" customHeight="1" x14ac:dyDescent="0.25">
      <c r="A9" s="37"/>
      <c r="B9" s="38"/>
      <c r="C9" s="54">
        <f t="shared" si="0"/>
        <v>0</v>
      </c>
      <c r="D9" s="35">
        <f t="shared" si="1"/>
        <v>0</v>
      </c>
      <c r="E9" s="61">
        <f t="shared" si="2"/>
        <v>0</v>
      </c>
      <c r="F9" s="77">
        <f t="shared" si="3"/>
        <v>0</v>
      </c>
      <c r="G9" s="81"/>
      <c r="H9" s="39"/>
      <c r="I9" s="34"/>
      <c r="J9" s="39"/>
      <c r="K9" s="36"/>
      <c r="L9" s="39"/>
      <c r="M9" s="34"/>
      <c r="N9" s="39"/>
      <c r="O9" s="36"/>
      <c r="P9" s="39"/>
      <c r="Q9" s="36"/>
      <c r="R9" s="39"/>
      <c r="S9" s="36"/>
      <c r="T9" s="34"/>
      <c r="U9" s="52"/>
      <c r="V9" s="36"/>
      <c r="W9" s="39"/>
      <c r="X9" s="36"/>
      <c r="Y9" s="39"/>
      <c r="Z9" s="36"/>
      <c r="AA9" s="39"/>
      <c r="AB9" s="34"/>
      <c r="AC9" s="39"/>
      <c r="AD9" s="36"/>
      <c r="AE9" s="42"/>
    </row>
    <row r="10" spans="1:31" s="75" customFormat="1" ht="14.95" hidden="1" customHeight="1" x14ac:dyDescent="0.25">
      <c r="A10" s="37"/>
      <c r="B10" s="38"/>
      <c r="C10" s="54">
        <f t="shared" si="0"/>
        <v>0</v>
      </c>
      <c r="D10" s="35">
        <f t="shared" si="1"/>
        <v>0</v>
      </c>
      <c r="E10" s="61">
        <f t="shared" si="2"/>
        <v>0</v>
      </c>
      <c r="F10" s="77">
        <f t="shared" si="3"/>
        <v>0</v>
      </c>
      <c r="G10" s="81"/>
      <c r="H10" s="39"/>
      <c r="I10" s="34"/>
      <c r="J10" s="39"/>
      <c r="K10" s="36"/>
      <c r="L10" s="39"/>
      <c r="M10" s="34"/>
      <c r="N10" s="39"/>
      <c r="O10" s="36"/>
      <c r="P10" s="39"/>
      <c r="Q10" s="36"/>
      <c r="R10" s="39"/>
      <c r="S10" s="36"/>
      <c r="T10" s="34"/>
      <c r="U10" s="52"/>
      <c r="V10" s="36"/>
      <c r="W10" s="39"/>
      <c r="X10" s="36"/>
      <c r="Y10" s="39"/>
      <c r="Z10" s="36"/>
      <c r="AA10" s="39"/>
      <c r="AB10" s="34"/>
      <c r="AC10" s="39"/>
      <c r="AD10" s="36"/>
      <c r="AE10" s="42"/>
    </row>
    <row r="11" spans="1:31" s="75" customFormat="1" ht="14.95" hidden="1" customHeight="1" x14ac:dyDescent="0.25">
      <c r="A11" s="37"/>
      <c r="B11" s="38"/>
      <c r="C11" s="54">
        <f t="shared" si="0"/>
        <v>0</v>
      </c>
      <c r="D11" s="35">
        <f t="shared" si="1"/>
        <v>0</v>
      </c>
      <c r="E11" s="61">
        <f t="shared" si="2"/>
        <v>0</v>
      </c>
      <c r="F11" s="77">
        <f t="shared" si="3"/>
        <v>0</v>
      </c>
      <c r="G11" s="81"/>
      <c r="H11" s="39"/>
      <c r="I11" s="34"/>
      <c r="J11" s="39"/>
      <c r="K11" s="36"/>
      <c r="L11" s="39"/>
      <c r="M11" s="34"/>
      <c r="N11" s="39"/>
      <c r="O11" s="36"/>
      <c r="P11" s="39"/>
      <c r="Q11" s="36"/>
      <c r="R11" s="39"/>
      <c r="S11" s="36"/>
      <c r="T11" s="34"/>
      <c r="U11" s="52"/>
      <c r="V11" s="36"/>
      <c r="W11" s="39"/>
      <c r="X11" s="36"/>
      <c r="Y11" s="39"/>
      <c r="Z11" s="36"/>
      <c r="AA11" s="39"/>
      <c r="AB11" s="34"/>
      <c r="AC11" s="39"/>
      <c r="AD11" s="36"/>
      <c r="AE11" s="42"/>
    </row>
    <row r="12" spans="1:31" s="75" customFormat="1" ht="14.95" hidden="1" customHeight="1" x14ac:dyDescent="0.25">
      <c r="A12" s="37"/>
      <c r="B12" s="38"/>
      <c r="C12" s="54">
        <f t="shared" si="0"/>
        <v>0</v>
      </c>
      <c r="D12" s="35">
        <f t="shared" si="1"/>
        <v>0</v>
      </c>
      <c r="E12" s="61">
        <f t="shared" si="2"/>
        <v>0</v>
      </c>
      <c r="F12" s="77">
        <f t="shared" si="3"/>
        <v>0</v>
      </c>
      <c r="G12" s="81"/>
      <c r="H12" s="39"/>
      <c r="I12" s="34"/>
      <c r="J12" s="39"/>
      <c r="K12" s="36"/>
      <c r="L12" s="39"/>
      <c r="M12" s="34"/>
      <c r="N12" s="39"/>
      <c r="O12" s="36"/>
      <c r="P12" s="39"/>
      <c r="Q12" s="36"/>
      <c r="R12" s="39"/>
      <c r="S12" s="36"/>
      <c r="T12" s="34"/>
      <c r="U12" s="52"/>
      <c r="V12" s="36"/>
      <c r="W12" s="39"/>
      <c r="X12" s="36"/>
      <c r="Y12" s="39"/>
      <c r="Z12" s="36"/>
      <c r="AA12" s="39"/>
      <c r="AB12" s="34"/>
      <c r="AC12" s="39"/>
      <c r="AD12" s="36"/>
      <c r="AE12" s="42"/>
    </row>
    <row r="13" spans="1:31" s="75" customFormat="1" ht="14.95" hidden="1" customHeight="1" x14ac:dyDescent="0.25">
      <c r="A13" s="37"/>
      <c r="B13" s="38"/>
      <c r="C13" s="54">
        <f t="shared" si="0"/>
        <v>0</v>
      </c>
      <c r="D13" s="35">
        <f t="shared" si="1"/>
        <v>0</v>
      </c>
      <c r="E13" s="61">
        <f t="shared" si="2"/>
        <v>0</v>
      </c>
      <c r="F13" s="77">
        <f t="shared" si="3"/>
        <v>0</v>
      </c>
      <c r="G13" s="81"/>
      <c r="H13" s="39"/>
      <c r="I13" s="34"/>
      <c r="J13" s="39"/>
      <c r="K13" s="36"/>
      <c r="L13" s="39"/>
      <c r="M13" s="34"/>
      <c r="N13" s="39"/>
      <c r="O13" s="36"/>
      <c r="P13" s="39"/>
      <c r="Q13" s="36"/>
      <c r="R13" s="39"/>
      <c r="S13" s="36"/>
      <c r="T13" s="34"/>
      <c r="U13" s="52"/>
      <c r="V13" s="36"/>
      <c r="W13" s="39"/>
      <c r="X13" s="36"/>
      <c r="Y13" s="39"/>
      <c r="Z13" s="36"/>
      <c r="AA13" s="39"/>
      <c r="AB13" s="34"/>
      <c r="AC13" s="39"/>
      <c r="AD13" s="36"/>
      <c r="AE13" s="42"/>
    </row>
    <row r="14" spans="1:31" s="75" customFormat="1" ht="14.95" hidden="1" customHeight="1" x14ac:dyDescent="0.25">
      <c r="A14" s="37"/>
      <c r="B14" s="38"/>
      <c r="C14" s="54">
        <f t="shared" si="0"/>
        <v>0</v>
      </c>
      <c r="D14" s="35">
        <f t="shared" si="1"/>
        <v>0</v>
      </c>
      <c r="E14" s="61">
        <f t="shared" si="2"/>
        <v>0</v>
      </c>
      <c r="F14" s="77">
        <f t="shared" si="3"/>
        <v>0</v>
      </c>
      <c r="G14" s="81"/>
      <c r="H14" s="39"/>
      <c r="I14" s="34"/>
      <c r="J14" s="39"/>
      <c r="K14" s="36"/>
      <c r="L14" s="39"/>
      <c r="M14" s="34"/>
      <c r="N14" s="39"/>
      <c r="O14" s="36"/>
      <c r="P14" s="39"/>
      <c r="Q14" s="36"/>
      <c r="R14" s="39"/>
      <c r="S14" s="36"/>
      <c r="T14" s="34"/>
      <c r="U14" s="52"/>
      <c r="V14" s="36"/>
      <c r="W14" s="39"/>
      <c r="X14" s="36"/>
      <c r="Y14" s="39"/>
      <c r="Z14" s="36"/>
      <c r="AA14" s="39"/>
      <c r="AB14" s="34"/>
      <c r="AC14" s="39"/>
      <c r="AD14" s="36"/>
      <c r="AE14" s="42"/>
    </row>
    <row r="15" spans="1:31" s="75" customFormat="1" ht="14.95" hidden="1" customHeight="1" x14ac:dyDescent="0.25">
      <c r="A15" s="37"/>
      <c r="B15" s="38"/>
      <c r="C15" s="54">
        <f t="shared" si="0"/>
        <v>0</v>
      </c>
      <c r="D15" s="35">
        <f t="shared" si="1"/>
        <v>0</v>
      </c>
      <c r="E15" s="61">
        <f t="shared" si="2"/>
        <v>0</v>
      </c>
      <c r="F15" s="77">
        <f t="shared" si="3"/>
        <v>0</v>
      </c>
      <c r="G15" s="81"/>
      <c r="H15" s="39"/>
      <c r="I15" s="34"/>
      <c r="J15" s="39"/>
      <c r="K15" s="36"/>
      <c r="L15" s="39"/>
      <c r="M15" s="34"/>
      <c r="N15" s="39"/>
      <c r="O15" s="36"/>
      <c r="P15" s="39"/>
      <c r="Q15" s="36"/>
      <c r="R15" s="39"/>
      <c r="S15" s="36"/>
      <c r="T15" s="34"/>
      <c r="U15" s="52"/>
      <c r="V15" s="36"/>
      <c r="W15" s="39"/>
      <c r="X15" s="36"/>
      <c r="Y15" s="39"/>
      <c r="Z15" s="36"/>
      <c r="AA15" s="39"/>
      <c r="AB15" s="34"/>
      <c r="AC15" s="39"/>
      <c r="AD15" s="36"/>
      <c r="AE15" s="42"/>
    </row>
    <row r="16" spans="1:31" s="75" customFormat="1" ht="14.95" hidden="1" customHeight="1" x14ac:dyDescent="0.25">
      <c r="A16" s="37"/>
      <c r="B16" s="38"/>
      <c r="C16" s="54">
        <f t="shared" si="0"/>
        <v>0</v>
      </c>
      <c r="D16" s="35">
        <f t="shared" si="1"/>
        <v>0</v>
      </c>
      <c r="E16" s="61">
        <f t="shared" si="2"/>
        <v>0</v>
      </c>
      <c r="F16" s="77">
        <f t="shared" si="3"/>
        <v>0</v>
      </c>
      <c r="G16" s="81"/>
      <c r="H16" s="39"/>
      <c r="I16" s="34"/>
      <c r="J16" s="39"/>
      <c r="K16" s="36"/>
      <c r="L16" s="39"/>
      <c r="M16" s="34"/>
      <c r="N16" s="39"/>
      <c r="O16" s="36"/>
      <c r="P16" s="39"/>
      <c r="Q16" s="36"/>
      <c r="R16" s="39"/>
      <c r="S16" s="36"/>
      <c r="T16" s="34"/>
      <c r="U16" s="52"/>
      <c r="V16" s="36"/>
      <c r="W16" s="39"/>
      <c r="X16" s="36"/>
      <c r="Y16" s="39"/>
      <c r="Z16" s="36"/>
      <c r="AA16" s="39"/>
      <c r="AB16" s="34"/>
      <c r="AC16" s="39"/>
      <c r="AD16" s="36"/>
      <c r="AE16" s="42"/>
    </row>
    <row r="17" spans="1:31" s="75" customFormat="1" ht="14.95" hidden="1" customHeight="1" x14ac:dyDescent="0.25">
      <c r="A17" s="37"/>
      <c r="B17" s="38"/>
      <c r="C17" s="54">
        <f t="shared" si="0"/>
        <v>0</v>
      </c>
      <c r="D17" s="35">
        <f t="shared" si="1"/>
        <v>0</v>
      </c>
      <c r="E17" s="61">
        <f t="shared" si="2"/>
        <v>0</v>
      </c>
      <c r="F17" s="77">
        <f t="shared" si="3"/>
        <v>0</v>
      </c>
      <c r="G17" s="81"/>
      <c r="H17" s="39"/>
      <c r="I17" s="34"/>
      <c r="J17" s="39"/>
      <c r="K17" s="36"/>
      <c r="L17" s="39"/>
      <c r="M17" s="34"/>
      <c r="N17" s="39"/>
      <c r="O17" s="36"/>
      <c r="P17" s="39"/>
      <c r="Q17" s="36"/>
      <c r="R17" s="39"/>
      <c r="S17" s="36"/>
      <c r="T17" s="34"/>
      <c r="U17" s="52"/>
      <c r="V17" s="36"/>
      <c r="W17" s="39"/>
      <c r="X17" s="36"/>
      <c r="Y17" s="39"/>
      <c r="Z17" s="36"/>
      <c r="AA17" s="39"/>
      <c r="AB17" s="34"/>
      <c r="AC17" s="39"/>
      <c r="AD17" s="36"/>
      <c r="AE17" s="42"/>
    </row>
    <row r="18" spans="1:31" s="75" customFormat="1" ht="14.95" hidden="1" customHeight="1" x14ac:dyDescent="0.25">
      <c r="A18" s="37"/>
      <c r="B18" s="38"/>
      <c r="C18" s="54">
        <f t="shared" si="0"/>
        <v>0</v>
      </c>
      <c r="D18" s="35">
        <f t="shared" si="1"/>
        <v>0</v>
      </c>
      <c r="E18" s="61">
        <f t="shared" si="2"/>
        <v>0</v>
      </c>
      <c r="F18" s="77">
        <f t="shared" si="3"/>
        <v>0</v>
      </c>
      <c r="G18" s="81"/>
      <c r="H18" s="39"/>
      <c r="I18" s="34"/>
      <c r="J18" s="39"/>
      <c r="K18" s="36"/>
      <c r="L18" s="39"/>
      <c r="M18" s="34"/>
      <c r="N18" s="39"/>
      <c r="O18" s="36"/>
      <c r="P18" s="39"/>
      <c r="Q18" s="36"/>
      <c r="R18" s="39"/>
      <c r="S18" s="36"/>
      <c r="T18" s="34"/>
      <c r="U18" s="52"/>
      <c r="V18" s="36"/>
      <c r="W18" s="39"/>
      <c r="X18" s="36"/>
      <c r="Y18" s="39"/>
      <c r="Z18" s="36"/>
      <c r="AA18" s="39"/>
      <c r="AB18" s="34"/>
      <c r="AC18" s="39"/>
      <c r="AD18" s="36"/>
      <c r="AE18" s="42"/>
    </row>
    <row r="19" spans="1:31" s="75" customFormat="1" ht="14.95" hidden="1" customHeight="1" x14ac:dyDescent="0.25">
      <c r="A19" s="37"/>
      <c r="B19" s="38"/>
      <c r="C19" s="54">
        <f t="shared" si="0"/>
        <v>0</v>
      </c>
      <c r="D19" s="35">
        <f t="shared" si="1"/>
        <v>0</v>
      </c>
      <c r="E19" s="61">
        <f t="shared" si="2"/>
        <v>0</v>
      </c>
      <c r="F19" s="77">
        <f t="shared" si="3"/>
        <v>0</v>
      </c>
      <c r="G19" s="81"/>
      <c r="H19" s="39"/>
      <c r="I19" s="34"/>
      <c r="J19" s="39"/>
      <c r="K19" s="36"/>
      <c r="L19" s="39"/>
      <c r="M19" s="34"/>
      <c r="N19" s="39"/>
      <c r="O19" s="36"/>
      <c r="P19" s="39"/>
      <c r="Q19" s="36"/>
      <c r="R19" s="39"/>
      <c r="S19" s="36"/>
      <c r="T19" s="34"/>
      <c r="U19" s="52"/>
      <c r="V19" s="36"/>
      <c r="W19" s="39"/>
      <c r="X19" s="36"/>
      <c r="Y19" s="39"/>
      <c r="Z19" s="36"/>
      <c r="AA19" s="39"/>
      <c r="AB19" s="34"/>
      <c r="AC19" s="39"/>
      <c r="AD19" s="36"/>
      <c r="AE19" s="42"/>
    </row>
    <row r="20" spans="1:31" s="75" customFormat="1" ht="14.95" hidden="1" customHeight="1" x14ac:dyDescent="0.25">
      <c r="A20" s="37"/>
      <c r="B20" s="38"/>
      <c r="C20" s="54">
        <f t="shared" si="0"/>
        <v>0</v>
      </c>
      <c r="D20" s="35">
        <f t="shared" si="1"/>
        <v>0</v>
      </c>
      <c r="E20" s="61">
        <f t="shared" si="2"/>
        <v>0</v>
      </c>
      <c r="F20" s="77">
        <f t="shared" si="3"/>
        <v>0</v>
      </c>
      <c r="G20" s="81"/>
      <c r="H20" s="39"/>
      <c r="I20" s="34"/>
      <c r="J20" s="39"/>
      <c r="K20" s="36"/>
      <c r="L20" s="39"/>
      <c r="M20" s="34"/>
      <c r="N20" s="39"/>
      <c r="O20" s="36"/>
      <c r="P20" s="39"/>
      <c r="Q20" s="36"/>
      <c r="R20" s="39"/>
      <c r="S20" s="36"/>
      <c r="T20" s="34"/>
      <c r="U20" s="52"/>
      <c r="V20" s="36"/>
      <c r="W20" s="39"/>
      <c r="X20" s="36"/>
      <c r="Y20" s="39"/>
      <c r="Z20" s="36"/>
      <c r="AA20" s="39"/>
      <c r="AB20" s="34"/>
      <c r="AC20" s="39"/>
      <c r="AD20" s="36"/>
      <c r="AE20" s="42"/>
    </row>
    <row r="21" spans="1:31" s="75" customFormat="1" ht="14.95" hidden="1" customHeight="1" x14ac:dyDescent="0.25">
      <c r="A21" s="37"/>
      <c r="B21" s="38"/>
      <c r="C21" s="54">
        <f t="shared" si="0"/>
        <v>0</v>
      </c>
      <c r="D21" s="35">
        <f t="shared" si="1"/>
        <v>0</v>
      </c>
      <c r="E21" s="61">
        <f t="shared" si="2"/>
        <v>0</v>
      </c>
      <c r="F21" s="77">
        <f t="shared" si="3"/>
        <v>0</v>
      </c>
      <c r="G21" s="81"/>
      <c r="H21" s="39"/>
      <c r="I21" s="34"/>
      <c r="J21" s="39"/>
      <c r="K21" s="36"/>
      <c r="L21" s="39"/>
      <c r="M21" s="34"/>
      <c r="N21" s="39"/>
      <c r="O21" s="36"/>
      <c r="P21" s="39"/>
      <c r="Q21" s="36"/>
      <c r="R21" s="39"/>
      <c r="S21" s="36"/>
      <c r="T21" s="34"/>
      <c r="U21" s="52"/>
      <c r="V21" s="36"/>
      <c r="W21" s="39"/>
      <c r="X21" s="36"/>
      <c r="Y21" s="39"/>
      <c r="Z21" s="36"/>
      <c r="AA21" s="39"/>
      <c r="AB21" s="34"/>
      <c r="AC21" s="39"/>
      <c r="AD21" s="36"/>
      <c r="AE21" s="42"/>
    </row>
    <row r="22" spans="1:31" s="75" customFormat="1" ht="14.95" hidden="1" customHeight="1" x14ac:dyDescent="0.25">
      <c r="A22" s="37"/>
      <c r="B22" s="38"/>
      <c r="C22" s="54">
        <f t="shared" si="0"/>
        <v>0</v>
      </c>
      <c r="D22" s="35">
        <f t="shared" si="1"/>
        <v>0</v>
      </c>
      <c r="E22" s="61">
        <f t="shared" si="2"/>
        <v>0</v>
      </c>
      <c r="F22" s="77">
        <f t="shared" si="3"/>
        <v>0</v>
      </c>
      <c r="G22" s="81"/>
      <c r="H22" s="39"/>
      <c r="I22" s="34"/>
      <c r="J22" s="39"/>
      <c r="K22" s="36"/>
      <c r="L22" s="39"/>
      <c r="M22" s="34"/>
      <c r="N22" s="39"/>
      <c r="O22" s="36"/>
      <c r="P22" s="39"/>
      <c r="Q22" s="36"/>
      <c r="R22" s="39"/>
      <c r="S22" s="36"/>
      <c r="T22" s="34"/>
      <c r="U22" s="52"/>
      <c r="V22" s="36"/>
      <c r="W22" s="39"/>
      <c r="X22" s="36"/>
      <c r="Y22" s="39"/>
      <c r="Z22" s="36"/>
      <c r="AA22" s="39"/>
      <c r="AB22" s="34"/>
      <c r="AC22" s="39"/>
      <c r="AD22" s="36"/>
      <c r="AE22" s="42"/>
    </row>
    <row r="23" spans="1:31" s="75" customFormat="1" ht="14.95" hidden="1" customHeight="1" x14ac:dyDescent="0.25">
      <c r="A23" s="37"/>
      <c r="B23" s="38"/>
      <c r="C23" s="54">
        <f t="shared" si="0"/>
        <v>0</v>
      </c>
      <c r="D23" s="35">
        <f t="shared" si="1"/>
        <v>0</v>
      </c>
      <c r="E23" s="61">
        <f t="shared" si="2"/>
        <v>0</v>
      </c>
      <c r="F23" s="77">
        <f t="shared" si="3"/>
        <v>0</v>
      </c>
      <c r="G23" s="81"/>
      <c r="H23" s="39"/>
      <c r="I23" s="34"/>
      <c r="J23" s="39"/>
      <c r="K23" s="36"/>
      <c r="L23" s="39"/>
      <c r="M23" s="34"/>
      <c r="N23" s="39"/>
      <c r="O23" s="36"/>
      <c r="P23" s="39"/>
      <c r="Q23" s="36"/>
      <c r="R23" s="39"/>
      <c r="S23" s="36"/>
      <c r="T23" s="34"/>
      <c r="U23" s="52"/>
      <c r="V23" s="36"/>
      <c r="W23" s="39"/>
      <c r="X23" s="36"/>
      <c r="Y23" s="39"/>
      <c r="Z23" s="36"/>
      <c r="AA23" s="39"/>
      <c r="AB23" s="34"/>
      <c r="AC23" s="39"/>
      <c r="AD23" s="36"/>
      <c r="AE23" s="42"/>
    </row>
    <row r="24" spans="1:31" s="75" customFormat="1" ht="14.95" hidden="1" customHeight="1" x14ac:dyDescent="0.25">
      <c r="A24" s="37"/>
      <c r="B24" s="38"/>
      <c r="C24" s="54">
        <f t="shared" si="0"/>
        <v>0</v>
      </c>
      <c r="D24" s="35">
        <f t="shared" si="1"/>
        <v>0</v>
      </c>
      <c r="E24" s="61">
        <f t="shared" si="2"/>
        <v>0</v>
      </c>
      <c r="F24" s="77">
        <f t="shared" si="3"/>
        <v>0</v>
      </c>
      <c r="G24" s="81"/>
      <c r="H24" s="39"/>
      <c r="I24" s="34"/>
      <c r="J24" s="39"/>
      <c r="K24" s="36"/>
      <c r="L24" s="39"/>
      <c r="M24" s="34"/>
      <c r="N24" s="39"/>
      <c r="O24" s="36"/>
      <c r="P24" s="39"/>
      <c r="Q24" s="36"/>
      <c r="R24" s="39"/>
      <c r="S24" s="36"/>
      <c r="T24" s="34"/>
      <c r="U24" s="52"/>
      <c r="V24" s="36"/>
      <c r="W24" s="39"/>
      <c r="X24" s="36"/>
      <c r="Y24" s="39"/>
      <c r="Z24" s="36"/>
      <c r="AA24" s="39"/>
      <c r="AB24" s="34"/>
      <c r="AC24" s="39"/>
      <c r="AD24" s="36"/>
      <c r="AE24" s="42"/>
    </row>
    <row r="25" spans="1:31" s="75" customFormat="1" ht="14.95" hidden="1" customHeight="1" x14ac:dyDescent="0.25">
      <c r="A25" s="37"/>
      <c r="B25" s="38"/>
      <c r="C25" s="54">
        <f t="shared" si="0"/>
        <v>0</v>
      </c>
      <c r="D25" s="35">
        <f t="shared" si="1"/>
        <v>0</v>
      </c>
      <c r="E25" s="61">
        <f t="shared" si="2"/>
        <v>0</v>
      </c>
      <c r="F25" s="77">
        <f t="shared" si="3"/>
        <v>0</v>
      </c>
      <c r="G25" s="81"/>
      <c r="H25" s="39"/>
      <c r="I25" s="34"/>
      <c r="J25" s="39"/>
      <c r="K25" s="36"/>
      <c r="L25" s="39"/>
      <c r="M25" s="34"/>
      <c r="N25" s="39"/>
      <c r="O25" s="36"/>
      <c r="P25" s="39"/>
      <c r="Q25" s="36"/>
      <c r="R25" s="39"/>
      <c r="S25" s="36"/>
      <c r="T25" s="34"/>
      <c r="U25" s="52"/>
      <c r="V25" s="36"/>
      <c r="W25" s="39"/>
      <c r="X25" s="36"/>
      <c r="Y25" s="39"/>
      <c r="Z25" s="36"/>
      <c r="AA25" s="39"/>
      <c r="AB25" s="34"/>
      <c r="AC25" s="39"/>
      <c r="AD25" s="36"/>
      <c r="AE25" s="42"/>
    </row>
    <row r="26" spans="1:31" s="75" customFormat="1" ht="14.95" hidden="1" customHeight="1" x14ac:dyDescent="0.25">
      <c r="A26" s="37"/>
      <c r="B26" s="38"/>
      <c r="C26" s="54">
        <f t="shared" si="0"/>
        <v>0</v>
      </c>
      <c r="D26" s="35">
        <f t="shared" si="1"/>
        <v>0</v>
      </c>
      <c r="E26" s="61">
        <f t="shared" si="2"/>
        <v>0</v>
      </c>
      <c r="F26" s="77">
        <f t="shared" si="3"/>
        <v>0</v>
      </c>
      <c r="G26" s="81"/>
      <c r="H26" s="39"/>
      <c r="I26" s="34"/>
      <c r="J26" s="39"/>
      <c r="K26" s="36"/>
      <c r="L26" s="39"/>
      <c r="M26" s="34"/>
      <c r="N26" s="39"/>
      <c r="O26" s="36"/>
      <c r="P26" s="39"/>
      <c r="Q26" s="36"/>
      <c r="R26" s="39"/>
      <c r="S26" s="36"/>
      <c r="T26" s="34"/>
      <c r="U26" s="52"/>
      <c r="V26" s="36"/>
      <c r="W26" s="39"/>
      <c r="X26" s="36"/>
      <c r="Y26" s="39"/>
      <c r="Z26" s="36"/>
      <c r="AA26" s="39"/>
      <c r="AB26" s="34"/>
      <c r="AC26" s="39"/>
      <c r="AD26" s="36"/>
      <c r="AE26" s="42"/>
    </row>
    <row r="27" spans="1:31" s="75" customFormat="1" ht="14.95" hidden="1" customHeight="1" x14ac:dyDescent="0.25">
      <c r="A27" s="37"/>
      <c r="B27" s="38"/>
      <c r="C27" s="54">
        <f t="shared" si="0"/>
        <v>0</v>
      </c>
      <c r="D27" s="35">
        <f t="shared" si="1"/>
        <v>0</v>
      </c>
      <c r="E27" s="61">
        <f t="shared" si="2"/>
        <v>0</v>
      </c>
      <c r="F27" s="77">
        <f t="shared" si="3"/>
        <v>0</v>
      </c>
      <c r="G27" s="81"/>
      <c r="H27" s="39"/>
      <c r="I27" s="34"/>
      <c r="J27" s="39"/>
      <c r="K27" s="36"/>
      <c r="L27" s="39"/>
      <c r="M27" s="34"/>
      <c r="N27" s="39"/>
      <c r="O27" s="36"/>
      <c r="P27" s="39"/>
      <c r="Q27" s="36"/>
      <c r="R27" s="39"/>
      <c r="S27" s="36"/>
      <c r="T27" s="34"/>
      <c r="U27" s="52"/>
      <c r="V27" s="36"/>
      <c r="W27" s="39"/>
      <c r="X27" s="36"/>
      <c r="Y27" s="39"/>
      <c r="Z27" s="36"/>
      <c r="AA27" s="39"/>
      <c r="AB27" s="34"/>
      <c r="AC27" s="39"/>
      <c r="AD27" s="36"/>
      <c r="AE27" s="42"/>
    </row>
    <row r="28" spans="1:31" s="75" customFormat="1" ht="14.95" hidden="1" customHeight="1" x14ac:dyDescent="0.25">
      <c r="A28" s="37"/>
      <c r="B28" s="38"/>
      <c r="C28" s="54">
        <f t="shared" si="0"/>
        <v>0</v>
      </c>
      <c r="D28" s="35">
        <f t="shared" si="1"/>
        <v>0</v>
      </c>
      <c r="E28" s="61">
        <f t="shared" si="2"/>
        <v>0</v>
      </c>
      <c r="F28" s="77">
        <f t="shared" si="3"/>
        <v>0</v>
      </c>
      <c r="G28" s="81"/>
      <c r="H28" s="39"/>
      <c r="I28" s="34"/>
      <c r="J28" s="39"/>
      <c r="K28" s="36"/>
      <c r="L28" s="39"/>
      <c r="M28" s="34"/>
      <c r="N28" s="39"/>
      <c r="O28" s="36"/>
      <c r="P28" s="39"/>
      <c r="Q28" s="36"/>
      <c r="R28" s="39"/>
      <c r="S28" s="36"/>
      <c r="T28" s="34"/>
      <c r="U28" s="52"/>
      <c r="V28" s="36"/>
      <c r="W28" s="39"/>
      <c r="X28" s="36"/>
      <c r="Y28" s="39"/>
      <c r="Z28" s="36"/>
      <c r="AA28" s="39"/>
      <c r="AB28" s="34"/>
      <c r="AC28" s="39"/>
      <c r="AD28" s="36"/>
      <c r="AE28" s="42"/>
    </row>
    <row r="29" spans="1:31" s="75" customFormat="1" ht="14.95" hidden="1" customHeight="1" x14ac:dyDescent="0.25">
      <c r="A29" s="37"/>
      <c r="B29" s="38"/>
      <c r="C29" s="54">
        <f t="shared" si="0"/>
        <v>0</v>
      </c>
      <c r="D29" s="35">
        <f t="shared" si="1"/>
        <v>0</v>
      </c>
      <c r="E29" s="61">
        <f t="shared" si="2"/>
        <v>0</v>
      </c>
      <c r="F29" s="77">
        <f t="shared" si="3"/>
        <v>0</v>
      </c>
      <c r="G29" s="81"/>
      <c r="H29" s="39"/>
      <c r="I29" s="34"/>
      <c r="J29" s="39"/>
      <c r="K29" s="36"/>
      <c r="L29" s="39"/>
      <c r="M29" s="34"/>
      <c r="N29" s="39"/>
      <c r="O29" s="36"/>
      <c r="P29" s="39"/>
      <c r="Q29" s="36"/>
      <c r="R29" s="39"/>
      <c r="S29" s="36"/>
      <c r="T29" s="34"/>
      <c r="U29" s="52"/>
      <c r="V29" s="36"/>
      <c r="W29" s="39"/>
      <c r="X29" s="36"/>
      <c r="Y29" s="39"/>
      <c r="Z29" s="36"/>
      <c r="AA29" s="39"/>
      <c r="AB29" s="34"/>
      <c r="AC29" s="39"/>
      <c r="AD29" s="36"/>
      <c r="AE29" s="42"/>
    </row>
    <row r="30" spans="1:31" s="75" customFormat="1" ht="14.95" hidden="1" customHeight="1" x14ac:dyDescent="0.25">
      <c r="A30" s="37"/>
      <c r="B30" s="38"/>
      <c r="C30" s="54">
        <f t="shared" si="0"/>
        <v>0</v>
      </c>
      <c r="D30" s="35">
        <f t="shared" si="1"/>
        <v>0</v>
      </c>
      <c r="E30" s="61">
        <f t="shared" si="2"/>
        <v>0</v>
      </c>
      <c r="F30" s="77">
        <f t="shared" si="3"/>
        <v>0</v>
      </c>
      <c r="G30" s="81"/>
      <c r="H30" s="39"/>
      <c r="I30" s="34"/>
      <c r="J30" s="39"/>
      <c r="K30" s="36"/>
      <c r="L30" s="39"/>
      <c r="M30" s="34"/>
      <c r="N30" s="39"/>
      <c r="O30" s="36"/>
      <c r="P30" s="39"/>
      <c r="Q30" s="36"/>
      <c r="R30" s="39"/>
      <c r="S30" s="36"/>
      <c r="T30" s="34"/>
      <c r="U30" s="52"/>
      <c r="V30" s="36"/>
      <c r="W30" s="39"/>
      <c r="X30" s="36"/>
      <c r="Y30" s="39"/>
      <c r="Z30" s="36"/>
      <c r="AA30" s="39"/>
      <c r="AB30" s="34"/>
      <c r="AC30" s="39"/>
      <c r="AD30" s="36"/>
      <c r="AE30" s="42"/>
    </row>
    <row r="31" spans="1:31" s="75" customFormat="1" ht="14.95" hidden="1" customHeight="1" x14ac:dyDescent="0.25">
      <c r="A31" s="37"/>
      <c r="B31" s="38"/>
      <c r="C31" s="54">
        <f t="shared" si="0"/>
        <v>0</v>
      </c>
      <c r="D31" s="35">
        <f t="shared" si="1"/>
        <v>0</v>
      </c>
      <c r="E31" s="61">
        <f t="shared" si="2"/>
        <v>0</v>
      </c>
      <c r="F31" s="77">
        <f t="shared" si="3"/>
        <v>0</v>
      </c>
      <c r="G31" s="81"/>
      <c r="H31" s="39"/>
      <c r="I31" s="34"/>
      <c r="J31" s="39"/>
      <c r="K31" s="36"/>
      <c r="L31" s="39"/>
      <c r="M31" s="34"/>
      <c r="N31" s="39"/>
      <c r="O31" s="36"/>
      <c r="P31" s="39"/>
      <c r="Q31" s="36"/>
      <c r="R31" s="39"/>
      <c r="S31" s="36"/>
      <c r="T31" s="34"/>
      <c r="U31" s="52"/>
      <c r="V31" s="36"/>
      <c r="W31" s="39"/>
      <c r="X31" s="36"/>
      <c r="Y31" s="39"/>
      <c r="Z31" s="36"/>
      <c r="AA31" s="39"/>
      <c r="AB31" s="34"/>
      <c r="AC31" s="39"/>
      <c r="AD31" s="36"/>
      <c r="AE31" s="42"/>
    </row>
    <row r="32" spans="1:31" ht="14.95" hidden="1" customHeight="1" x14ac:dyDescent="0.25">
      <c r="A32" s="37"/>
      <c r="B32" s="38"/>
      <c r="C32" s="54">
        <f t="shared" si="0"/>
        <v>0</v>
      </c>
      <c r="D32" s="35">
        <f t="shared" si="1"/>
        <v>0</v>
      </c>
      <c r="E32" s="61">
        <f t="shared" si="2"/>
        <v>0</v>
      </c>
      <c r="F32" s="77">
        <f t="shared" si="3"/>
        <v>0</v>
      </c>
      <c r="G32" s="81"/>
      <c r="H32" s="39"/>
      <c r="I32" s="34"/>
      <c r="J32" s="39"/>
      <c r="K32" s="36"/>
      <c r="L32" s="39"/>
      <c r="M32" s="34"/>
      <c r="N32" s="39"/>
      <c r="O32" s="36"/>
      <c r="P32" s="39"/>
      <c r="Q32" s="36"/>
      <c r="R32" s="39"/>
      <c r="S32" s="36"/>
      <c r="T32" s="34"/>
      <c r="U32" s="52"/>
      <c r="V32" s="36"/>
      <c r="W32" s="39"/>
      <c r="X32" s="36"/>
      <c r="Y32" s="39"/>
      <c r="Z32" s="36"/>
      <c r="AA32" s="39"/>
      <c r="AB32" s="34"/>
      <c r="AC32" s="39"/>
      <c r="AD32" s="36"/>
      <c r="AE32" s="42"/>
    </row>
    <row r="33" spans="1:31" ht="14.95" hidden="1" customHeight="1" x14ac:dyDescent="0.25">
      <c r="A33" s="37"/>
      <c r="B33" s="38"/>
      <c r="C33" s="54">
        <f t="shared" si="0"/>
        <v>0</v>
      </c>
      <c r="D33" s="35">
        <f t="shared" si="1"/>
        <v>0</v>
      </c>
      <c r="E33" s="61">
        <f t="shared" si="2"/>
        <v>0</v>
      </c>
      <c r="F33" s="77">
        <f t="shared" si="3"/>
        <v>0</v>
      </c>
      <c r="G33" s="81"/>
      <c r="H33" s="39"/>
      <c r="I33" s="34"/>
      <c r="J33" s="39"/>
      <c r="K33" s="36"/>
      <c r="L33" s="39"/>
      <c r="M33" s="34"/>
      <c r="N33" s="39"/>
      <c r="O33" s="36"/>
      <c r="P33" s="39"/>
      <c r="Q33" s="36"/>
      <c r="R33" s="39"/>
      <c r="S33" s="36"/>
      <c r="T33" s="34"/>
      <c r="U33" s="52"/>
      <c r="V33" s="36"/>
      <c r="W33" s="39"/>
      <c r="X33" s="36"/>
      <c r="Y33" s="39"/>
      <c r="Z33" s="36"/>
      <c r="AA33" s="39"/>
      <c r="AB33" s="34"/>
      <c r="AC33" s="39"/>
      <c r="AD33" s="36"/>
      <c r="AE33" s="42"/>
    </row>
    <row r="34" spans="1:31" ht="14.95" hidden="1" customHeight="1" x14ac:dyDescent="0.25">
      <c r="A34" s="37"/>
      <c r="B34" s="38"/>
      <c r="C34" s="54">
        <f t="shared" si="0"/>
        <v>0</v>
      </c>
      <c r="D34" s="35">
        <f t="shared" si="1"/>
        <v>0</v>
      </c>
      <c r="E34" s="61">
        <f t="shared" si="2"/>
        <v>0</v>
      </c>
      <c r="F34" s="77">
        <f t="shared" si="3"/>
        <v>0</v>
      </c>
      <c r="G34" s="81"/>
      <c r="H34" s="39"/>
      <c r="I34" s="34"/>
      <c r="J34" s="39"/>
      <c r="K34" s="36"/>
      <c r="L34" s="39"/>
      <c r="M34" s="34"/>
      <c r="N34" s="39"/>
      <c r="O34" s="36"/>
      <c r="P34" s="39"/>
      <c r="Q34" s="36"/>
      <c r="R34" s="39"/>
      <c r="S34" s="36"/>
      <c r="T34" s="34"/>
      <c r="U34" s="52"/>
      <c r="V34" s="36"/>
      <c r="W34" s="39"/>
      <c r="X34" s="36"/>
      <c r="Y34" s="39"/>
      <c r="Z34" s="36"/>
      <c r="AA34" s="39"/>
      <c r="AB34" s="34"/>
      <c r="AC34" s="39"/>
      <c r="AD34" s="36"/>
      <c r="AE34" s="42"/>
    </row>
    <row r="35" spans="1:31" ht="14.95" hidden="1" customHeight="1" x14ac:dyDescent="0.25">
      <c r="A35" s="37"/>
      <c r="B35" s="38"/>
      <c r="C35" s="54">
        <f t="shared" si="0"/>
        <v>0</v>
      </c>
      <c r="D35" s="35">
        <f t="shared" si="1"/>
        <v>0</v>
      </c>
      <c r="E35" s="61">
        <f t="shared" si="2"/>
        <v>0</v>
      </c>
      <c r="F35" s="77">
        <f t="shared" si="3"/>
        <v>0</v>
      </c>
      <c r="G35" s="81"/>
      <c r="H35" s="39"/>
      <c r="I35" s="34"/>
      <c r="J35" s="39"/>
      <c r="K35" s="36"/>
      <c r="L35" s="39"/>
      <c r="M35" s="34"/>
      <c r="N35" s="39"/>
      <c r="O35" s="36"/>
      <c r="P35" s="39"/>
      <c r="Q35" s="36"/>
      <c r="R35" s="39"/>
      <c r="S35" s="36"/>
      <c r="T35" s="34"/>
      <c r="U35" s="52"/>
      <c r="V35" s="36"/>
      <c r="W35" s="39"/>
      <c r="X35" s="36"/>
      <c r="Y35" s="39"/>
      <c r="Z35" s="36"/>
      <c r="AA35" s="39"/>
      <c r="AB35" s="34"/>
      <c r="AC35" s="39"/>
      <c r="AD35" s="36"/>
      <c r="AE35" s="42"/>
    </row>
    <row r="36" spans="1:31" ht="14.95" hidden="1" customHeight="1" x14ac:dyDescent="0.25">
      <c r="A36" s="37"/>
      <c r="B36" s="38"/>
      <c r="C36" s="54">
        <f t="shared" ref="C36:C67" si="4">SUM(G36,I36,K36,M36,O36,Q36,S36,V36,X36,Z36,AB36,AD36)</f>
        <v>0</v>
      </c>
      <c r="D36" s="35">
        <f t="shared" si="1"/>
        <v>0</v>
      </c>
      <c r="E36" s="61">
        <f t="shared" ref="E36:E67" si="5">COUNT(G36,I36,K36,M36,O36,Q36,S36,V36,X36,Z36)</f>
        <v>0</v>
      </c>
      <c r="F36" s="77">
        <f t="shared" si="3"/>
        <v>0</v>
      </c>
      <c r="G36" s="81"/>
      <c r="H36" s="39"/>
      <c r="I36" s="34"/>
      <c r="J36" s="39"/>
      <c r="K36" s="36"/>
      <c r="L36" s="39"/>
      <c r="M36" s="34"/>
      <c r="N36" s="39"/>
      <c r="O36" s="36"/>
      <c r="P36" s="39"/>
      <c r="Q36" s="36"/>
      <c r="R36" s="39"/>
      <c r="S36" s="36"/>
      <c r="T36" s="34"/>
      <c r="U36" s="52"/>
      <c r="V36" s="36"/>
      <c r="W36" s="39"/>
      <c r="X36" s="36"/>
      <c r="Y36" s="39"/>
      <c r="Z36" s="36"/>
      <c r="AA36" s="39"/>
      <c r="AB36" s="34"/>
      <c r="AC36" s="39"/>
      <c r="AD36" s="36"/>
      <c r="AE36" s="42"/>
    </row>
    <row r="37" spans="1:31" ht="14.95" hidden="1" customHeight="1" x14ac:dyDescent="0.25">
      <c r="A37" s="37"/>
      <c r="B37" s="38"/>
      <c r="C37" s="54">
        <f t="shared" si="4"/>
        <v>0</v>
      </c>
      <c r="D37" s="35">
        <f t="shared" si="1"/>
        <v>0</v>
      </c>
      <c r="E37" s="61">
        <f t="shared" si="5"/>
        <v>0</v>
      </c>
      <c r="F37" s="77">
        <f t="shared" si="3"/>
        <v>0</v>
      </c>
      <c r="G37" s="64"/>
      <c r="H37" s="39"/>
      <c r="I37" s="34"/>
      <c r="J37" s="39"/>
      <c r="K37" s="36"/>
      <c r="L37" s="39"/>
      <c r="M37" s="34"/>
      <c r="N37" s="39"/>
      <c r="O37" s="36"/>
      <c r="P37" s="39"/>
      <c r="Q37" s="36"/>
      <c r="R37" s="39"/>
      <c r="S37" s="36"/>
      <c r="T37" s="34"/>
      <c r="U37" s="52"/>
      <c r="V37" s="36"/>
      <c r="W37" s="39"/>
      <c r="X37" s="36"/>
      <c r="Y37" s="39"/>
      <c r="Z37" s="36"/>
      <c r="AA37" s="39"/>
      <c r="AB37" s="34"/>
      <c r="AC37" s="39"/>
      <c r="AD37" s="36"/>
      <c r="AE37" s="42"/>
    </row>
    <row r="38" spans="1:31" ht="14.95" customHeight="1" x14ac:dyDescent="0.25">
      <c r="A38" s="37" t="s">
        <v>121</v>
      </c>
      <c r="B38" s="38" t="s">
        <v>9</v>
      </c>
      <c r="C38" s="92">
        <f t="shared" si="4"/>
        <v>22</v>
      </c>
      <c r="D38" s="93">
        <f t="shared" si="1"/>
        <v>0.47334490740740742</v>
      </c>
      <c r="E38" s="94">
        <f t="shared" si="5"/>
        <v>5</v>
      </c>
      <c r="F38" s="95">
        <f t="shared" si="3"/>
        <v>0</v>
      </c>
      <c r="G38" s="101">
        <v>4</v>
      </c>
      <c r="H38" s="102">
        <v>1.8692129629629631E-2</v>
      </c>
      <c r="I38" s="114">
        <v>8</v>
      </c>
      <c r="J38" s="115">
        <v>0.30863425925925925</v>
      </c>
      <c r="K38" s="123">
        <v>3</v>
      </c>
      <c r="L38" s="124">
        <v>3.3981481481481481E-2</v>
      </c>
      <c r="M38" s="114">
        <v>3</v>
      </c>
      <c r="N38" s="124">
        <v>9.5636574074074068E-2</v>
      </c>
      <c r="O38" s="125">
        <v>4</v>
      </c>
      <c r="P38" s="102">
        <v>1.6400462962962964E-2</v>
      </c>
      <c r="Q38" s="36"/>
      <c r="R38" s="96"/>
      <c r="S38" s="97"/>
      <c r="T38" s="97"/>
      <c r="U38" s="98"/>
      <c r="V38" s="91"/>
      <c r="W38" s="96"/>
      <c r="X38" s="91"/>
      <c r="Y38" s="96"/>
      <c r="Z38" s="91"/>
      <c r="AA38" s="96"/>
      <c r="AB38" s="97"/>
      <c r="AC38" s="93"/>
      <c r="AD38" s="91"/>
      <c r="AE38" s="99"/>
    </row>
    <row r="39" spans="1:31" ht="14.95" customHeight="1" x14ac:dyDescent="0.25">
      <c r="A39" s="37" t="s">
        <v>89</v>
      </c>
      <c r="B39" s="38" t="s">
        <v>10</v>
      </c>
      <c r="C39" s="92">
        <f t="shared" si="4"/>
        <v>26</v>
      </c>
      <c r="D39" s="93">
        <f t="shared" si="1"/>
        <v>0.41817129629629629</v>
      </c>
      <c r="E39" s="94">
        <f t="shared" si="5"/>
        <v>5</v>
      </c>
      <c r="F39" s="95">
        <f t="shared" si="3"/>
        <v>0</v>
      </c>
      <c r="G39" s="101">
        <v>8</v>
      </c>
      <c r="H39" s="102">
        <v>2.0358796296296295E-2</v>
      </c>
      <c r="I39" s="114">
        <v>3</v>
      </c>
      <c r="J39" s="115">
        <v>0.24145833333333333</v>
      </c>
      <c r="K39" s="123">
        <v>6</v>
      </c>
      <c r="L39" s="124">
        <v>3.6493055555555549E-2</v>
      </c>
      <c r="M39" s="114">
        <v>4</v>
      </c>
      <c r="N39" s="124">
        <v>0.10258101851851852</v>
      </c>
      <c r="O39" s="125">
        <v>5</v>
      </c>
      <c r="P39" s="102">
        <v>1.7280092592592593E-2</v>
      </c>
      <c r="Q39" s="36"/>
      <c r="R39" s="39"/>
      <c r="S39" s="36"/>
      <c r="T39" s="34"/>
      <c r="U39" s="52"/>
      <c r="V39" s="36"/>
      <c r="W39" s="39"/>
      <c r="X39" s="36"/>
      <c r="Y39" s="39"/>
      <c r="Z39" s="36"/>
      <c r="AA39" s="39"/>
      <c r="AB39" s="34"/>
      <c r="AC39" s="39"/>
      <c r="AD39" s="36"/>
      <c r="AE39" s="42"/>
    </row>
    <row r="40" spans="1:31" ht="14.95" customHeight="1" x14ac:dyDescent="0.25">
      <c r="A40" s="37" t="s">
        <v>98</v>
      </c>
      <c r="B40" s="38" t="s">
        <v>9</v>
      </c>
      <c r="C40" s="92">
        <f t="shared" si="4"/>
        <v>46</v>
      </c>
      <c r="D40" s="93">
        <f t="shared" si="1"/>
        <v>0.52432870370370366</v>
      </c>
      <c r="E40" s="94">
        <f t="shared" si="5"/>
        <v>5</v>
      </c>
      <c r="F40" s="95">
        <f t="shared" si="3"/>
        <v>0</v>
      </c>
      <c r="G40" s="101">
        <v>9</v>
      </c>
      <c r="H40" s="102">
        <v>2.0393518518518519E-2</v>
      </c>
      <c r="I40" s="114">
        <v>7</v>
      </c>
      <c r="J40" s="115">
        <v>0.30746527777777777</v>
      </c>
      <c r="K40" s="123">
        <v>5</v>
      </c>
      <c r="L40" s="124">
        <v>3.6319444444444439E-2</v>
      </c>
      <c r="M40" s="114">
        <v>12</v>
      </c>
      <c r="N40" s="124">
        <v>0.13890046296296296</v>
      </c>
      <c r="O40" s="123">
        <v>13</v>
      </c>
      <c r="P40" s="124">
        <v>2.1250000000000002E-2</v>
      </c>
      <c r="Q40" s="91"/>
      <c r="R40" s="96"/>
      <c r="S40" s="97"/>
      <c r="T40" s="97"/>
      <c r="U40" s="98"/>
      <c r="V40" s="91"/>
      <c r="W40" s="96"/>
      <c r="X40" s="91"/>
      <c r="Y40" s="96"/>
      <c r="Z40" s="91"/>
      <c r="AA40" s="96"/>
      <c r="AB40" s="97"/>
      <c r="AC40" s="93"/>
      <c r="AD40" s="91"/>
      <c r="AE40" s="99"/>
    </row>
    <row r="41" spans="1:31" ht="14.95" customHeight="1" x14ac:dyDescent="0.25">
      <c r="A41" s="37" t="s">
        <v>118</v>
      </c>
      <c r="B41" s="38" t="s">
        <v>9</v>
      </c>
      <c r="C41" s="54">
        <f t="shared" si="4"/>
        <v>50</v>
      </c>
      <c r="D41" s="35">
        <f t="shared" si="1"/>
        <v>0.45362268518518517</v>
      </c>
      <c r="E41" s="61">
        <f t="shared" si="5"/>
        <v>5</v>
      </c>
      <c r="F41" s="77">
        <f t="shared" si="3"/>
        <v>0</v>
      </c>
      <c r="G41" s="101">
        <v>23</v>
      </c>
      <c r="H41" s="102">
        <v>2.5960648148148149E-2</v>
      </c>
      <c r="I41" s="116">
        <v>5</v>
      </c>
      <c r="J41" s="102">
        <v>0.24626157407407409</v>
      </c>
      <c r="K41" s="125">
        <v>7</v>
      </c>
      <c r="L41" s="102">
        <v>3.7025462962962961E-2</v>
      </c>
      <c r="M41" s="116">
        <v>7</v>
      </c>
      <c r="N41" s="102">
        <v>0.12565972222222221</v>
      </c>
      <c r="O41" s="125">
        <v>8</v>
      </c>
      <c r="P41" s="102">
        <v>1.8715277777777779E-2</v>
      </c>
      <c r="Q41" s="36"/>
      <c r="R41" s="96"/>
      <c r="S41" s="97"/>
      <c r="T41" s="97"/>
      <c r="U41" s="98"/>
      <c r="V41" s="91"/>
      <c r="W41" s="96"/>
      <c r="X41" s="91"/>
      <c r="Y41" s="96"/>
      <c r="Z41" s="91"/>
      <c r="AA41" s="96"/>
      <c r="AB41" s="97"/>
      <c r="AC41" s="93"/>
      <c r="AD41" s="91"/>
      <c r="AE41" s="99"/>
    </row>
    <row r="42" spans="1:31" ht="14.95" customHeight="1" x14ac:dyDescent="0.25">
      <c r="A42" s="37" t="s">
        <v>84</v>
      </c>
      <c r="B42" s="38" t="s">
        <v>21</v>
      </c>
      <c r="C42" s="54">
        <f t="shared" si="4"/>
        <v>55</v>
      </c>
      <c r="D42" s="35">
        <f t="shared" si="1"/>
        <v>0.39196759259259256</v>
      </c>
      <c r="E42" s="61">
        <f t="shared" si="5"/>
        <v>5</v>
      </c>
      <c r="F42" s="77">
        <f t="shared" si="3"/>
        <v>0</v>
      </c>
      <c r="G42" s="101">
        <v>28</v>
      </c>
      <c r="H42" s="102">
        <v>1.7905092592592594E-2</v>
      </c>
      <c r="I42" s="116">
        <v>14</v>
      </c>
      <c r="J42" s="102">
        <v>0.24141203703703704</v>
      </c>
      <c r="K42" s="125">
        <v>4</v>
      </c>
      <c r="L42" s="102">
        <v>2.9166666666666664E-2</v>
      </c>
      <c r="M42" s="116">
        <v>4</v>
      </c>
      <c r="N42" s="102">
        <v>9.0671296296296292E-2</v>
      </c>
      <c r="O42" s="125">
        <v>5</v>
      </c>
      <c r="P42" s="102">
        <v>1.2812499999999999E-2</v>
      </c>
      <c r="Q42" s="36"/>
      <c r="R42" s="39"/>
      <c r="S42" s="36"/>
      <c r="T42" s="34"/>
      <c r="U42" s="52"/>
      <c r="V42" s="36"/>
      <c r="W42" s="39"/>
      <c r="X42" s="36"/>
      <c r="Y42" s="39"/>
      <c r="Z42" s="36"/>
      <c r="AA42" s="39"/>
      <c r="AB42" s="34"/>
      <c r="AC42" s="39"/>
      <c r="AD42" s="36"/>
      <c r="AE42" s="42"/>
    </row>
    <row r="43" spans="1:31" ht="14.95" customHeight="1" x14ac:dyDescent="0.25">
      <c r="A43" s="37" t="s">
        <v>105</v>
      </c>
      <c r="B43" s="38" t="s">
        <v>5</v>
      </c>
      <c r="C43" s="54">
        <f t="shared" si="4"/>
        <v>58</v>
      </c>
      <c r="D43" s="35">
        <f t="shared" si="1"/>
        <v>0.35221064814814818</v>
      </c>
      <c r="E43" s="61">
        <f t="shared" si="5"/>
        <v>5</v>
      </c>
      <c r="F43" s="77">
        <f t="shared" si="3"/>
        <v>0</v>
      </c>
      <c r="G43" s="101">
        <v>20</v>
      </c>
      <c r="H43" s="102">
        <v>1.7291666666666667E-2</v>
      </c>
      <c r="I43" s="116">
        <v>10</v>
      </c>
      <c r="J43" s="102">
        <v>0.18945601851851854</v>
      </c>
      <c r="K43" s="125">
        <v>11</v>
      </c>
      <c r="L43" s="102">
        <v>3.3923611111111113E-2</v>
      </c>
      <c r="M43" s="116">
        <v>7</v>
      </c>
      <c r="N43" s="102">
        <v>9.5613425925925921E-2</v>
      </c>
      <c r="O43" s="125">
        <v>10</v>
      </c>
      <c r="P43" s="102">
        <v>1.5925925925925927E-2</v>
      </c>
      <c r="Q43" s="36"/>
      <c r="R43" s="39"/>
      <c r="S43" s="36"/>
      <c r="T43" s="34"/>
      <c r="U43" s="52"/>
      <c r="V43" s="36"/>
      <c r="W43" s="39"/>
      <c r="X43" s="36"/>
      <c r="Y43" s="39"/>
      <c r="Z43" s="36"/>
      <c r="AA43" s="39"/>
      <c r="AB43" s="34"/>
      <c r="AC43" s="39"/>
      <c r="AD43" s="36"/>
      <c r="AE43" s="42"/>
    </row>
    <row r="44" spans="1:31" ht="14.95" customHeight="1" x14ac:dyDescent="0.25">
      <c r="A44" s="37" t="s">
        <v>76</v>
      </c>
      <c r="B44" s="38" t="s">
        <v>10</v>
      </c>
      <c r="C44" s="92">
        <f t="shared" si="4"/>
        <v>59</v>
      </c>
      <c r="D44" s="93">
        <f t="shared" si="1"/>
        <v>0.52939814814814812</v>
      </c>
      <c r="E44" s="94">
        <f t="shared" si="5"/>
        <v>5</v>
      </c>
      <c r="F44" s="95">
        <f t="shared" si="3"/>
        <v>0</v>
      </c>
      <c r="G44" s="101">
        <v>13</v>
      </c>
      <c r="H44" s="102">
        <v>2.1770833333333336E-2</v>
      </c>
      <c r="I44" s="114">
        <v>8</v>
      </c>
      <c r="J44" s="115">
        <v>0.30863425925925925</v>
      </c>
      <c r="K44" s="123">
        <v>13</v>
      </c>
      <c r="L44" s="124">
        <v>3.8981481481481485E-2</v>
      </c>
      <c r="M44" s="114">
        <v>14</v>
      </c>
      <c r="N44" s="131">
        <v>0.1408449074074074</v>
      </c>
      <c r="O44" s="125">
        <v>11</v>
      </c>
      <c r="P44" s="102">
        <v>1.9166666666666669E-2</v>
      </c>
      <c r="Q44" s="36"/>
      <c r="R44" s="39"/>
      <c r="S44" s="36"/>
      <c r="T44" s="34"/>
      <c r="U44" s="52"/>
      <c r="V44" s="36"/>
      <c r="W44" s="39"/>
      <c r="X44" s="36"/>
      <c r="Y44" s="39"/>
      <c r="Z44" s="36"/>
      <c r="AA44" s="39"/>
      <c r="AB44" s="34"/>
      <c r="AC44" s="39"/>
      <c r="AD44" s="36"/>
      <c r="AE44" s="42"/>
    </row>
    <row r="45" spans="1:31" ht="14.95" customHeight="1" x14ac:dyDescent="0.25">
      <c r="A45" s="37" t="s">
        <v>73</v>
      </c>
      <c r="B45" s="38" t="s">
        <v>6</v>
      </c>
      <c r="C45" s="54">
        <f t="shared" si="4"/>
        <v>68</v>
      </c>
      <c r="D45" s="35">
        <f t="shared" si="1"/>
        <v>0.3696875</v>
      </c>
      <c r="E45" s="61">
        <f t="shared" si="5"/>
        <v>5</v>
      </c>
      <c r="F45" s="77">
        <f t="shared" si="3"/>
        <v>0</v>
      </c>
      <c r="G45" s="101">
        <v>23</v>
      </c>
      <c r="H45" s="102">
        <v>1.7465277777777777E-2</v>
      </c>
      <c r="I45" s="116">
        <v>11</v>
      </c>
      <c r="J45" s="102">
        <v>0.19668981481481482</v>
      </c>
      <c r="K45" s="125">
        <v>18</v>
      </c>
      <c r="L45" s="102">
        <v>3.9189814814814809E-2</v>
      </c>
      <c r="M45" s="116">
        <v>8</v>
      </c>
      <c r="N45" s="102">
        <v>0.1013888888888889</v>
      </c>
      <c r="O45" s="125">
        <v>8</v>
      </c>
      <c r="P45" s="102">
        <v>1.4953703703703705E-2</v>
      </c>
      <c r="Q45" s="36"/>
      <c r="R45" s="39"/>
      <c r="S45" s="36"/>
      <c r="T45" s="34"/>
      <c r="U45" s="52"/>
      <c r="V45" s="36"/>
      <c r="W45" s="39"/>
      <c r="X45" s="36"/>
      <c r="Y45" s="39"/>
      <c r="Z45" s="36"/>
      <c r="AA45" s="39"/>
      <c r="AB45" s="34"/>
      <c r="AC45" s="39"/>
      <c r="AD45" s="36"/>
      <c r="AE45" s="42"/>
    </row>
    <row r="46" spans="1:31" ht="14.95" customHeight="1" x14ac:dyDescent="0.25">
      <c r="A46" s="37" t="s">
        <v>108</v>
      </c>
      <c r="B46" s="38" t="s">
        <v>6</v>
      </c>
      <c r="C46" s="54">
        <f t="shared" si="4"/>
        <v>81</v>
      </c>
      <c r="D46" s="35">
        <f t="shared" si="1"/>
        <v>0.50907407407407412</v>
      </c>
      <c r="E46" s="61">
        <f t="shared" si="5"/>
        <v>5</v>
      </c>
      <c r="F46" s="77">
        <f t="shared" si="3"/>
        <v>0</v>
      </c>
      <c r="G46" s="101">
        <v>27</v>
      </c>
      <c r="H46" s="102">
        <v>1.7800925925925925E-2</v>
      </c>
      <c r="I46" s="116">
        <v>18</v>
      </c>
      <c r="J46" s="102">
        <v>0.30863425925925925</v>
      </c>
      <c r="K46" s="125">
        <v>13</v>
      </c>
      <c r="L46" s="102">
        <v>3.4930555555555555E-2</v>
      </c>
      <c r="M46" s="116">
        <v>11</v>
      </c>
      <c r="N46" s="102">
        <v>0.13153935185185187</v>
      </c>
      <c r="O46" s="125">
        <v>12</v>
      </c>
      <c r="P46" s="102">
        <v>1.6168981481481482E-2</v>
      </c>
      <c r="Q46" s="36"/>
      <c r="R46" s="39"/>
      <c r="S46" s="36"/>
      <c r="T46" s="34"/>
      <c r="U46" s="52"/>
      <c r="V46" s="36"/>
      <c r="W46" s="39"/>
      <c r="X46" s="36"/>
      <c r="Y46" s="39"/>
      <c r="Z46" s="36"/>
      <c r="AA46" s="39"/>
      <c r="AB46" s="34"/>
      <c r="AC46" s="39"/>
      <c r="AD46" s="36"/>
      <c r="AE46" s="42"/>
    </row>
    <row r="47" spans="1:31" ht="14.95" customHeight="1" x14ac:dyDescent="0.25">
      <c r="A47" s="37" t="s">
        <v>71</v>
      </c>
      <c r="B47" s="38" t="s">
        <v>6</v>
      </c>
      <c r="C47" s="54">
        <f t="shared" si="4"/>
        <v>96</v>
      </c>
      <c r="D47" s="35">
        <f t="shared" si="1"/>
        <v>0.46807870370370364</v>
      </c>
      <c r="E47" s="61">
        <f t="shared" si="5"/>
        <v>5</v>
      </c>
      <c r="F47" s="77">
        <f t="shared" si="3"/>
        <v>0</v>
      </c>
      <c r="G47" s="104">
        <v>40</v>
      </c>
      <c r="H47" s="102">
        <v>2.0324074074074074E-2</v>
      </c>
      <c r="I47" s="116">
        <v>17</v>
      </c>
      <c r="J47" s="102">
        <v>0.28358796296296296</v>
      </c>
      <c r="K47" s="125">
        <v>15</v>
      </c>
      <c r="L47" s="102">
        <v>3.7476851851851851E-2</v>
      </c>
      <c r="M47" s="116">
        <v>9</v>
      </c>
      <c r="N47" s="102">
        <v>0.10879629629629629</v>
      </c>
      <c r="O47" s="125">
        <v>15</v>
      </c>
      <c r="P47" s="102">
        <v>1.7893518518518517E-2</v>
      </c>
      <c r="Q47" s="36"/>
      <c r="R47" s="39"/>
      <c r="S47" s="36"/>
      <c r="T47" s="34"/>
      <c r="U47" s="52"/>
      <c r="V47" s="36"/>
      <c r="W47" s="39"/>
      <c r="X47" s="36"/>
      <c r="Y47" s="39"/>
      <c r="Z47" s="36"/>
      <c r="AA47" s="39"/>
      <c r="AB47" s="34"/>
      <c r="AC47" s="39"/>
      <c r="AD47" s="36"/>
      <c r="AE47" s="42"/>
    </row>
    <row r="48" spans="1:31" ht="14.95" customHeight="1" x14ac:dyDescent="0.25">
      <c r="A48" s="37" t="s">
        <v>139</v>
      </c>
      <c r="B48" s="38" t="s">
        <v>10</v>
      </c>
      <c r="C48" s="92">
        <f t="shared" si="4"/>
        <v>46</v>
      </c>
      <c r="D48" s="93">
        <v>2.2754629629629628E-2</v>
      </c>
      <c r="E48" s="61">
        <f t="shared" si="5"/>
        <v>5</v>
      </c>
      <c r="F48" s="95">
        <v>0</v>
      </c>
      <c r="G48" s="101">
        <v>19</v>
      </c>
      <c r="H48" s="102">
        <v>2.3877314814814813E-2</v>
      </c>
      <c r="I48" s="114">
        <v>4</v>
      </c>
      <c r="J48" s="115">
        <v>0.24386574074074074</v>
      </c>
      <c r="K48" s="123">
        <v>11</v>
      </c>
      <c r="L48" s="124">
        <v>3.7986111111111116E-2</v>
      </c>
      <c r="M48" s="114">
        <v>6</v>
      </c>
      <c r="N48" s="124">
        <v>0.11344907407407408</v>
      </c>
      <c r="O48" s="125">
        <v>6</v>
      </c>
      <c r="P48" s="102">
        <v>1.7951388888888888E-2</v>
      </c>
      <c r="Q48" s="36"/>
      <c r="R48" s="39"/>
      <c r="S48" s="36"/>
      <c r="T48" s="34"/>
      <c r="U48" s="52"/>
      <c r="V48" s="36"/>
      <c r="W48" s="39"/>
      <c r="X48" s="36"/>
      <c r="Y48" s="39"/>
      <c r="Z48" s="36"/>
      <c r="AA48" s="39"/>
      <c r="AB48" s="34"/>
      <c r="AC48" s="39"/>
      <c r="AD48" s="36"/>
      <c r="AE48" s="42"/>
    </row>
    <row r="49" spans="1:31" ht="14.95" customHeight="1" x14ac:dyDescent="0.25">
      <c r="A49" s="37" t="s">
        <v>96</v>
      </c>
      <c r="B49" s="38" t="s">
        <v>21</v>
      </c>
      <c r="C49" s="54">
        <f t="shared" si="4"/>
        <v>8</v>
      </c>
      <c r="D49" s="35">
        <f t="shared" ref="D49:D80" si="6">SUM(H49+J49+L49+N49+P49+R49+U49+W49+Y49+AA49+AC49+AE49)</f>
        <v>0.23719907407407409</v>
      </c>
      <c r="E49" s="61">
        <f t="shared" si="5"/>
        <v>4</v>
      </c>
      <c r="F49" s="77">
        <f t="shared" ref="F49:F80" si="7">COUNT(AB49, AD49)</f>
        <v>0</v>
      </c>
      <c r="G49" s="101">
        <v>4</v>
      </c>
      <c r="H49" s="102">
        <v>1.3807870370370371E-2</v>
      </c>
      <c r="I49" s="116">
        <v>2</v>
      </c>
      <c r="J49" s="102">
        <v>0.13689814814814816</v>
      </c>
      <c r="K49" s="36"/>
      <c r="L49" s="39"/>
      <c r="M49" s="116">
        <v>1</v>
      </c>
      <c r="N49" s="102">
        <v>7.4467592592592599E-2</v>
      </c>
      <c r="O49" s="125">
        <v>1</v>
      </c>
      <c r="P49" s="102">
        <v>1.2025462962962962E-2</v>
      </c>
      <c r="Q49" s="36"/>
      <c r="R49" s="39"/>
      <c r="S49" s="36"/>
      <c r="T49" s="34"/>
      <c r="U49" s="52"/>
      <c r="V49" s="36"/>
      <c r="W49" s="39"/>
      <c r="X49" s="36"/>
      <c r="Y49" s="39"/>
      <c r="Z49" s="36"/>
      <c r="AA49" s="39"/>
      <c r="AB49" s="34"/>
      <c r="AC49" s="39"/>
      <c r="AD49" s="36"/>
      <c r="AE49" s="42"/>
    </row>
    <row r="50" spans="1:31" ht="14.95" customHeight="1" x14ac:dyDescent="0.25">
      <c r="A50" s="37" t="s">
        <v>100</v>
      </c>
      <c r="B50" s="38" t="s">
        <v>9</v>
      </c>
      <c r="C50" s="92">
        <f t="shared" si="4"/>
        <v>8</v>
      </c>
      <c r="D50" s="93">
        <f t="shared" si="6"/>
        <v>0.15910879629629632</v>
      </c>
      <c r="E50" s="94">
        <f t="shared" si="5"/>
        <v>4</v>
      </c>
      <c r="F50" s="95">
        <f t="shared" si="7"/>
        <v>0</v>
      </c>
      <c r="G50" s="101">
        <v>2</v>
      </c>
      <c r="H50" s="102">
        <v>1.726851851851852E-2</v>
      </c>
      <c r="I50" s="97"/>
      <c r="J50" s="93"/>
      <c r="K50" s="123">
        <v>1</v>
      </c>
      <c r="L50" s="124">
        <v>3.1203703703703702E-2</v>
      </c>
      <c r="M50" s="114">
        <v>2</v>
      </c>
      <c r="N50" s="124">
        <v>9.5069444444444443E-2</v>
      </c>
      <c r="O50" s="123">
        <v>3</v>
      </c>
      <c r="P50" s="124">
        <v>1.556712962962963E-2</v>
      </c>
      <c r="Q50" s="91"/>
      <c r="R50" s="96"/>
      <c r="S50" s="97"/>
      <c r="T50" s="97"/>
      <c r="U50" s="98"/>
      <c r="V50" s="91"/>
      <c r="W50" s="96"/>
      <c r="X50" s="91"/>
      <c r="Y50" s="96"/>
      <c r="Z50" s="91"/>
      <c r="AA50" s="96"/>
      <c r="AB50" s="97"/>
      <c r="AC50" s="93"/>
      <c r="AD50" s="91"/>
      <c r="AE50" s="99"/>
    </row>
    <row r="51" spans="1:31" ht="14.95" customHeight="1" x14ac:dyDescent="0.25">
      <c r="A51" s="37" t="s">
        <v>115</v>
      </c>
      <c r="B51" s="38" t="s">
        <v>0</v>
      </c>
      <c r="C51" s="54">
        <f t="shared" si="4"/>
        <v>13</v>
      </c>
      <c r="D51" s="35">
        <f t="shared" si="6"/>
        <v>0.19060185185185188</v>
      </c>
      <c r="E51" s="61">
        <f t="shared" si="5"/>
        <v>4</v>
      </c>
      <c r="F51" s="77">
        <f t="shared" si="7"/>
        <v>0</v>
      </c>
      <c r="G51" s="101">
        <v>5</v>
      </c>
      <c r="H51" s="102">
        <v>1.4537037037037038E-2</v>
      </c>
      <c r="I51" s="116">
        <v>3</v>
      </c>
      <c r="J51" s="102">
        <v>0.13745370370370372</v>
      </c>
      <c r="K51" s="125">
        <v>2</v>
      </c>
      <c r="L51" s="102">
        <v>2.5914351851851855E-2</v>
      </c>
      <c r="M51" s="34"/>
      <c r="N51" s="39"/>
      <c r="O51" s="125">
        <v>3</v>
      </c>
      <c r="P51" s="102">
        <v>1.269675925925926E-2</v>
      </c>
      <c r="Q51" s="36"/>
      <c r="R51" s="39"/>
      <c r="S51" s="36"/>
      <c r="T51" s="34"/>
      <c r="U51" s="52"/>
      <c r="V51" s="36"/>
      <c r="W51" s="39"/>
      <c r="X51" s="36"/>
      <c r="Y51" s="39"/>
      <c r="Z51" s="36"/>
      <c r="AA51" s="39"/>
      <c r="AB51" s="34"/>
      <c r="AC51" s="39"/>
      <c r="AD51" s="36"/>
      <c r="AE51" s="42"/>
    </row>
    <row r="52" spans="1:31" ht="14.95" customHeight="1" x14ac:dyDescent="0.25">
      <c r="A52" s="37" t="s">
        <v>88</v>
      </c>
      <c r="B52" s="38" t="s">
        <v>5</v>
      </c>
      <c r="C52" s="54">
        <f t="shared" si="4"/>
        <v>30</v>
      </c>
      <c r="D52" s="35">
        <f t="shared" si="6"/>
        <v>0.29828703703703702</v>
      </c>
      <c r="E52" s="61">
        <f t="shared" si="5"/>
        <v>4</v>
      </c>
      <c r="F52" s="77">
        <f t="shared" si="7"/>
        <v>0</v>
      </c>
      <c r="G52" s="101">
        <v>13</v>
      </c>
      <c r="H52" s="102">
        <v>1.5949074074074074E-2</v>
      </c>
      <c r="I52" s="116">
        <v>9</v>
      </c>
      <c r="J52" s="102">
        <v>0.1882175925925926</v>
      </c>
      <c r="K52" s="36"/>
      <c r="L52" s="39"/>
      <c r="M52" s="116">
        <v>2</v>
      </c>
      <c r="N52" s="102">
        <v>8.0416666666666664E-2</v>
      </c>
      <c r="O52" s="125">
        <v>6</v>
      </c>
      <c r="P52" s="102">
        <v>1.3703703703703704E-2</v>
      </c>
      <c r="Q52" s="36"/>
      <c r="R52" s="39"/>
      <c r="S52" s="36"/>
      <c r="T52" s="34"/>
      <c r="U52" s="52"/>
      <c r="V52" s="36"/>
      <c r="W52" s="39"/>
      <c r="X52" s="36"/>
      <c r="Y52" s="39"/>
      <c r="Z52" s="36"/>
      <c r="AA52" s="39"/>
      <c r="AB52" s="34"/>
      <c r="AC52" s="39"/>
      <c r="AD52" s="36"/>
      <c r="AE52" s="42"/>
    </row>
    <row r="53" spans="1:31" ht="14.95" customHeight="1" x14ac:dyDescent="0.25">
      <c r="A53" s="37" t="s">
        <v>111</v>
      </c>
      <c r="B53" s="38" t="s">
        <v>9</v>
      </c>
      <c r="C53" s="92">
        <f t="shared" si="4"/>
        <v>39</v>
      </c>
      <c r="D53" s="93">
        <f t="shared" si="6"/>
        <v>0.38813657407407404</v>
      </c>
      <c r="E53" s="94">
        <f t="shared" si="5"/>
        <v>4</v>
      </c>
      <c r="F53" s="95">
        <f t="shared" si="7"/>
        <v>0</v>
      </c>
      <c r="G53" s="101">
        <v>9</v>
      </c>
      <c r="H53" s="102">
        <v>2.0393518518518519E-2</v>
      </c>
      <c r="I53" s="114">
        <v>8</v>
      </c>
      <c r="J53" s="115">
        <v>0.30863425925925925</v>
      </c>
      <c r="K53" s="123">
        <v>9</v>
      </c>
      <c r="L53" s="124">
        <v>3.78587962962963E-2</v>
      </c>
      <c r="M53" s="97"/>
      <c r="N53" s="96"/>
      <c r="O53" s="125">
        <v>13</v>
      </c>
      <c r="P53" s="102">
        <v>2.1250000000000002E-2</v>
      </c>
      <c r="Q53" s="91"/>
      <c r="R53" s="96"/>
      <c r="S53" s="97"/>
      <c r="T53" s="97"/>
      <c r="U53" s="98"/>
      <c r="V53" s="91"/>
      <c r="W53" s="96"/>
      <c r="X53" s="91"/>
      <c r="Y53" s="96"/>
      <c r="Z53" s="91"/>
      <c r="AA53" s="96"/>
      <c r="AB53" s="97"/>
      <c r="AC53" s="93"/>
      <c r="AD53" s="91"/>
      <c r="AE53" s="99"/>
    </row>
    <row r="54" spans="1:31" ht="14.95" customHeight="1" x14ac:dyDescent="0.25">
      <c r="A54" s="37" t="s">
        <v>124</v>
      </c>
      <c r="B54" s="38" t="s">
        <v>8</v>
      </c>
      <c r="C54" s="92">
        <f t="shared" si="4"/>
        <v>51</v>
      </c>
      <c r="D54" s="93">
        <f t="shared" si="6"/>
        <v>20.199270833333333</v>
      </c>
      <c r="E54" s="94">
        <f t="shared" si="5"/>
        <v>4</v>
      </c>
      <c r="F54" s="95">
        <f t="shared" si="7"/>
        <v>0</v>
      </c>
      <c r="G54" s="101">
        <v>16</v>
      </c>
      <c r="H54" s="102">
        <v>2.238425925925926E-2</v>
      </c>
      <c r="I54" s="114">
        <v>12</v>
      </c>
      <c r="J54" s="115">
        <v>20</v>
      </c>
      <c r="K54" s="123">
        <v>10</v>
      </c>
      <c r="L54" s="124">
        <v>3.7870370370370367E-2</v>
      </c>
      <c r="M54" s="114">
        <v>13</v>
      </c>
      <c r="N54" s="124">
        <v>0.13901620370370371</v>
      </c>
      <c r="O54" s="91"/>
      <c r="P54" s="96"/>
      <c r="Q54" s="91"/>
      <c r="R54" s="39"/>
      <c r="S54" s="36"/>
      <c r="T54" s="34"/>
      <c r="U54" s="52"/>
      <c r="V54" s="36"/>
      <c r="W54" s="39"/>
      <c r="X54" s="36"/>
      <c r="Y54" s="39"/>
      <c r="Z54" s="36"/>
      <c r="AA54" s="39"/>
      <c r="AB54" s="34"/>
      <c r="AC54" s="39"/>
      <c r="AD54" s="36"/>
      <c r="AE54" s="42"/>
    </row>
    <row r="55" spans="1:31" ht="14.95" customHeight="1" x14ac:dyDescent="0.25">
      <c r="A55" s="37" t="s">
        <v>72</v>
      </c>
      <c r="B55" s="38" t="s">
        <v>11</v>
      </c>
      <c r="C55" s="92">
        <f t="shared" si="4"/>
        <v>54</v>
      </c>
      <c r="D55" s="93">
        <f t="shared" si="6"/>
        <v>0.22442129629629629</v>
      </c>
      <c r="E55" s="94">
        <f t="shared" si="5"/>
        <v>4</v>
      </c>
      <c r="F55" s="95">
        <f t="shared" si="7"/>
        <v>0</v>
      </c>
      <c r="G55" s="101">
        <v>17</v>
      </c>
      <c r="H55" s="102">
        <v>2.2615740740740742E-2</v>
      </c>
      <c r="I55" s="97"/>
      <c r="J55" s="93"/>
      <c r="K55" s="123">
        <v>14</v>
      </c>
      <c r="L55" s="124">
        <v>4.2951388888888886E-2</v>
      </c>
      <c r="M55" s="114">
        <v>11</v>
      </c>
      <c r="N55" s="124">
        <v>0.13813657407407406</v>
      </c>
      <c r="O55" s="123">
        <v>12</v>
      </c>
      <c r="P55" s="124">
        <v>2.071759259259259E-2</v>
      </c>
      <c r="Q55" s="91"/>
      <c r="R55" s="96"/>
      <c r="S55" s="97"/>
      <c r="T55" s="97"/>
      <c r="U55" s="98"/>
      <c r="V55" s="91"/>
      <c r="W55" s="96"/>
      <c r="X55" s="91"/>
      <c r="Y55" s="96"/>
      <c r="Z55" s="91"/>
      <c r="AA55" s="96"/>
      <c r="AB55" s="97"/>
      <c r="AC55" s="93"/>
      <c r="AD55" s="91"/>
      <c r="AE55" s="99"/>
    </row>
    <row r="56" spans="1:31" ht="14.95" customHeight="1" x14ac:dyDescent="0.25">
      <c r="A56" s="37" t="s">
        <v>74</v>
      </c>
      <c r="B56" s="38" t="s">
        <v>21</v>
      </c>
      <c r="C56" s="54">
        <f t="shared" si="4"/>
        <v>59</v>
      </c>
      <c r="D56" s="35">
        <f t="shared" si="6"/>
        <v>0.34858796296296302</v>
      </c>
      <c r="E56" s="61">
        <f t="shared" si="5"/>
        <v>4</v>
      </c>
      <c r="F56" s="77">
        <f t="shared" si="7"/>
        <v>0</v>
      </c>
      <c r="G56" s="104">
        <v>33</v>
      </c>
      <c r="H56" s="102">
        <v>1.8379629629629628E-2</v>
      </c>
      <c r="I56" s="116">
        <v>13</v>
      </c>
      <c r="J56" s="119">
        <v>0.20497685185185185</v>
      </c>
      <c r="K56" s="125">
        <v>7</v>
      </c>
      <c r="L56" s="102">
        <v>3.1597222222222221E-2</v>
      </c>
      <c r="M56" s="116">
        <v>6</v>
      </c>
      <c r="N56" s="102">
        <v>9.3634259259259264E-2</v>
      </c>
      <c r="O56" s="36"/>
      <c r="P56" s="39"/>
      <c r="Q56" s="36"/>
      <c r="R56" s="39"/>
      <c r="S56" s="36"/>
      <c r="T56" s="34"/>
      <c r="U56" s="52"/>
      <c r="V56" s="36"/>
      <c r="W56" s="39"/>
      <c r="X56" s="36"/>
      <c r="Y56" s="39"/>
      <c r="Z56" s="36"/>
      <c r="AA56" s="39"/>
      <c r="AB56" s="34"/>
      <c r="AC56" s="39"/>
      <c r="AD56" s="36"/>
      <c r="AE56" s="42"/>
    </row>
    <row r="57" spans="1:31" ht="14.95" customHeight="1" x14ac:dyDescent="0.25">
      <c r="A57" s="37" t="s">
        <v>152</v>
      </c>
      <c r="B57" s="38" t="s">
        <v>9</v>
      </c>
      <c r="C57" s="54">
        <f t="shared" si="4"/>
        <v>72</v>
      </c>
      <c r="D57" s="35">
        <f t="shared" si="6"/>
        <v>0.29425925925925922</v>
      </c>
      <c r="E57" s="61">
        <f t="shared" si="5"/>
        <v>4</v>
      </c>
      <c r="F57" s="77">
        <f t="shared" si="7"/>
        <v>0</v>
      </c>
      <c r="G57" s="101">
        <v>24</v>
      </c>
      <c r="H57" s="102">
        <v>2.6249999999999999E-2</v>
      </c>
      <c r="I57" s="34"/>
      <c r="J57" s="39"/>
      <c r="K57" s="125">
        <v>16</v>
      </c>
      <c r="L57" s="102">
        <v>4.6354166666666669E-2</v>
      </c>
      <c r="M57" s="116">
        <v>16</v>
      </c>
      <c r="N57" s="102">
        <v>0.19652777777777777</v>
      </c>
      <c r="O57" s="123">
        <v>16</v>
      </c>
      <c r="P57" s="124">
        <v>2.5127314814814811E-2</v>
      </c>
      <c r="Q57" s="91"/>
      <c r="R57" s="96"/>
      <c r="S57" s="97"/>
      <c r="T57" s="97"/>
      <c r="U57" s="98"/>
      <c r="V57" s="91"/>
      <c r="W57" s="96"/>
      <c r="X57" s="91"/>
      <c r="Y57" s="96"/>
      <c r="Z57" s="91"/>
      <c r="AA57" s="96"/>
      <c r="AB57" s="97"/>
      <c r="AC57" s="93"/>
      <c r="AD57" s="91"/>
      <c r="AE57" s="99"/>
    </row>
    <row r="58" spans="1:31" ht="14.95" customHeight="1" x14ac:dyDescent="0.25">
      <c r="A58" s="37" t="s">
        <v>117</v>
      </c>
      <c r="B58" s="38" t="s">
        <v>6</v>
      </c>
      <c r="C58" s="54">
        <f t="shared" si="4"/>
        <v>79</v>
      </c>
      <c r="D58" s="35">
        <f t="shared" si="6"/>
        <v>0.20709490740740741</v>
      </c>
      <c r="E58" s="61">
        <f t="shared" si="5"/>
        <v>4</v>
      </c>
      <c r="F58" s="77">
        <f t="shared" si="7"/>
        <v>0</v>
      </c>
      <c r="G58" s="101">
        <v>37</v>
      </c>
      <c r="H58" s="102">
        <v>1.951388888888889E-2</v>
      </c>
      <c r="I58" s="34"/>
      <c r="J58" s="39"/>
      <c r="K58" s="125">
        <v>17</v>
      </c>
      <c r="L58" s="102">
        <v>3.888888888888889E-2</v>
      </c>
      <c r="M58" s="116">
        <v>11</v>
      </c>
      <c r="N58" s="102">
        <v>0.13153935185185187</v>
      </c>
      <c r="O58" s="125">
        <v>14</v>
      </c>
      <c r="P58" s="102">
        <v>1.7152777777777777E-2</v>
      </c>
      <c r="Q58" s="36"/>
      <c r="R58" s="39"/>
      <c r="S58" s="36"/>
      <c r="T58" s="34"/>
      <c r="U58" s="52"/>
      <c r="V58" s="36"/>
      <c r="W58" s="39"/>
      <c r="X58" s="36"/>
      <c r="Y58" s="39"/>
      <c r="Z58" s="36"/>
      <c r="AA58" s="39"/>
      <c r="AB58" s="34"/>
      <c r="AC58" s="39"/>
      <c r="AD58" s="36"/>
      <c r="AE58" s="42"/>
    </row>
    <row r="59" spans="1:31" ht="14.95" customHeight="1" x14ac:dyDescent="0.25">
      <c r="A59" s="37" t="s">
        <v>112</v>
      </c>
      <c r="B59" s="38" t="s">
        <v>8</v>
      </c>
      <c r="C59" s="92">
        <f t="shared" si="4"/>
        <v>6</v>
      </c>
      <c r="D59" s="93">
        <f t="shared" si="6"/>
        <v>0.23255787037037037</v>
      </c>
      <c r="E59" s="94">
        <f t="shared" si="5"/>
        <v>3</v>
      </c>
      <c r="F59" s="95">
        <f t="shared" si="7"/>
        <v>0</v>
      </c>
      <c r="G59" s="101">
        <v>3</v>
      </c>
      <c r="H59" s="102">
        <v>1.8148148148148146E-2</v>
      </c>
      <c r="I59" s="114">
        <v>1</v>
      </c>
      <c r="J59" s="115">
        <v>0.18255787037037038</v>
      </c>
      <c r="K59" s="123">
        <v>2</v>
      </c>
      <c r="L59" s="124">
        <v>3.1851851851851853E-2</v>
      </c>
      <c r="M59" s="97"/>
      <c r="N59" s="96"/>
      <c r="O59" s="91"/>
      <c r="P59" s="96"/>
      <c r="Q59" s="36"/>
      <c r="R59" s="96"/>
      <c r="S59" s="97"/>
      <c r="T59" s="97"/>
      <c r="U59" s="98"/>
      <c r="V59" s="91"/>
      <c r="W59" s="96"/>
      <c r="X59" s="91"/>
      <c r="Y59" s="96"/>
      <c r="Z59" s="91"/>
      <c r="AA59" s="96"/>
      <c r="AB59" s="97"/>
      <c r="AC59" s="93"/>
      <c r="AD59" s="91"/>
      <c r="AE59" s="99"/>
    </row>
    <row r="60" spans="1:31" ht="14.95" customHeight="1" x14ac:dyDescent="0.25">
      <c r="A60" s="37" t="s">
        <v>109</v>
      </c>
      <c r="B60" s="38" t="s">
        <v>9</v>
      </c>
      <c r="C60" s="92">
        <f t="shared" si="4"/>
        <v>17</v>
      </c>
      <c r="D60" s="93">
        <f t="shared" si="6"/>
        <v>0.38067129629629626</v>
      </c>
      <c r="E60" s="94">
        <f t="shared" si="5"/>
        <v>3</v>
      </c>
      <c r="F60" s="95">
        <f t="shared" si="7"/>
        <v>0</v>
      </c>
      <c r="G60" s="101">
        <v>6</v>
      </c>
      <c r="H60" s="102">
        <v>1.9560185185185184E-2</v>
      </c>
      <c r="I60" s="114">
        <v>6</v>
      </c>
      <c r="J60" s="115">
        <v>0.24924768518518517</v>
      </c>
      <c r="K60" s="91"/>
      <c r="L60" s="96"/>
      <c r="M60" s="114">
        <v>5</v>
      </c>
      <c r="N60" s="124">
        <v>0.11186342592592592</v>
      </c>
      <c r="O60" s="91"/>
      <c r="P60" s="96"/>
      <c r="Q60" s="91"/>
      <c r="R60" s="96"/>
      <c r="S60" s="97"/>
      <c r="T60" s="97"/>
      <c r="U60" s="98"/>
      <c r="V60" s="91"/>
      <c r="W60" s="96"/>
      <c r="X60" s="91"/>
      <c r="Y60" s="96"/>
      <c r="Z60" s="91"/>
      <c r="AA60" s="96"/>
      <c r="AB60" s="97"/>
      <c r="AC60" s="93"/>
      <c r="AD60" s="91"/>
      <c r="AE60" s="99"/>
    </row>
    <row r="61" spans="1:31" ht="14.95" customHeight="1" x14ac:dyDescent="0.25">
      <c r="A61" s="37" t="s">
        <v>80</v>
      </c>
      <c r="B61" s="38" t="s">
        <v>5</v>
      </c>
      <c r="C61" s="54">
        <f t="shared" si="4"/>
        <v>30</v>
      </c>
      <c r="D61" s="35">
        <f t="shared" si="6"/>
        <v>6.0995370370370373E-2</v>
      </c>
      <c r="E61" s="61">
        <f t="shared" si="5"/>
        <v>3</v>
      </c>
      <c r="F61" s="77">
        <f t="shared" si="7"/>
        <v>0</v>
      </c>
      <c r="G61" s="101">
        <v>18</v>
      </c>
      <c r="H61" s="102">
        <v>1.6701388888888887E-2</v>
      </c>
      <c r="I61" s="34"/>
      <c r="J61" s="39"/>
      <c r="K61" s="125">
        <v>5</v>
      </c>
      <c r="L61" s="102">
        <v>3.0081018518518521E-2</v>
      </c>
      <c r="M61" s="34"/>
      <c r="N61" s="39"/>
      <c r="O61" s="125">
        <v>7</v>
      </c>
      <c r="P61" s="102">
        <v>1.4212962962962962E-2</v>
      </c>
      <c r="Q61" s="36"/>
      <c r="R61" s="39"/>
      <c r="S61" s="36"/>
      <c r="T61" s="34"/>
      <c r="U61" s="52"/>
      <c r="V61" s="36"/>
      <c r="W61" s="39"/>
      <c r="X61" s="36"/>
      <c r="Y61" s="39"/>
      <c r="Z61" s="36"/>
      <c r="AA61" s="39"/>
      <c r="AB61" s="34"/>
      <c r="AC61" s="39"/>
      <c r="AD61" s="36"/>
      <c r="AE61" s="42"/>
    </row>
    <row r="62" spans="1:31" ht="14.95" customHeight="1" x14ac:dyDescent="0.25">
      <c r="A62" s="37" t="s">
        <v>77</v>
      </c>
      <c r="B62" s="38" t="s">
        <v>10</v>
      </c>
      <c r="C62" s="92">
        <f t="shared" si="4"/>
        <v>31</v>
      </c>
      <c r="D62" s="93">
        <f t="shared" si="6"/>
        <v>7.7210648148148153E-2</v>
      </c>
      <c r="E62" s="94">
        <f t="shared" si="5"/>
        <v>3</v>
      </c>
      <c r="F62" s="95">
        <f t="shared" si="7"/>
        <v>0</v>
      </c>
      <c r="G62" s="101">
        <v>12</v>
      </c>
      <c r="H62" s="102">
        <v>2.1168981481481483E-2</v>
      </c>
      <c r="I62" s="97"/>
      <c r="J62" s="93"/>
      <c r="K62" s="123">
        <v>12</v>
      </c>
      <c r="L62" s="124">
        <v>3.8043981481481477E-2</v>
      </c>
      <c r="M62" s="97"/>
      <c r="N62" s="96"/>
      <c r="O62" s="123">
        <v>7</v>
      </c>
      <c r="P62" s="124">
        <v>1.7997685185185186E-2</v>
      </c>
      <c r="Q62" s="36"/>
      <c r="R62" s="96"/>
      <c r="S62" s="97"/>
      <c r="T62" s="97"/>
      <c r="U62" s="98"/>
      <c r="V62" s="91"/>
      <c r="W62" s="96"/>
      <c r="X62" s="91"/>
      <c r="Y62" s="96"/>
      <c r="Z62" s="91"/>
      <c r="AA62" s="96"/>
      <c r="AB62" s="97"/>
      <c r="AC62" s="93"/>
      <c r="AD62" s="91"/>
      <c r="AE62" s="99"/>
    </row>
    <row r="63" spans="1:31" ht="14.95" customHeight="1" x14ac:dyDescent="0.25">
      <c r="A63" s="37" t="s">
        <v>156</v>
      </c>
      <c r="B63" s="38" t="s">
        <v>22</v>
      </c>
      <c r="C63" s="54">
        <f t="shared" si="4"/>
        <v>34</v>
      </c>
      <c r="D63" s="35">
        <f t="shared" si="6"/>
        <v>0.19715277777777776</v>
      </c>
      <c r="E63" s="61">
        <f t="shared" si="5"/>
        <v>3</v>
      </c>
      <c r="F63" s="77">
        <f t="shared" si="7"/>
        <v>0</v>
      </c>
      <c r="G63" s="64"/>
      <c r="H63" s="39"/>
      <c r="I63" s="34"/>
      <c r="J63" s="39"/>
      <c r="K63" s="125">
        <v>17</v>
      </c>
      <c r="L63" s="102">
        <v>4.6759259259259257E-2</v>
      </c>
      <c r="M63" s="116">
        <v>8</v>
      </c>
      <c r="N63" s="102">
        <v>0.1315162037037037</v>
      </c>
      <c r="O63" s="123">
        <v>9</v>
      </c>
      <c r="P63" s="124">
        <v>1.8877314814814816E-2</v>
      </c>
      <c r="Q63" s="91"/>
      <c r="R63" s="96"/>
      <c r="S63" s="97"/>
      <c r="T63" s="97"/>
      <c r="U63" s="98"/>
      <c r="V63" s="91"/>
      <c r="W63" s="96"/>
      <c r="X63" s="91"/>
      <c r="Y63" s="96"/>
      <c r="Z63" s="91"/>
      <c r="AA63" s="96"/>
      <c r="AB63" s="97"/>
      <c r="AC63" s="93"/>
      <c r="AD63" s="91"/>
      <c r="AE63" s="99"/>
    </row>
    <row r="64" spans="1:31" ht="14.95" customHeight="1" x14ac:dyDescent="0.25">
      <c r="A64" s="37" t="s">
        <v>106</v>
      </c>
      <c r="B64" s="38" t="s">
        <v>22</v>
      </c>
      <c r="C64" s="92">
        <f t="shared" si="4"/>
        <v>37</v>
      </c>
      <c r="D64" s="93">
        <f t="shared" si="6"/>
        <v>7.5312500000000004E-2</v>
      </c>
      <c r="E64" s="94">
        <f t="shared" si="5"/>
        <v>3</v>
      </c>
      <c r="F64" s="95">
        <f t="shared" si="7"/>
        <v>0</v>
      </c>
      <c r="G64" s="101">
        <v>14</v>
      </c>
      <c r="H64" s="102">
        <v>2.2118055555555557E-2</v>
      </c>
      <c r="I64" s="97"/>
      <c r="J64" s="93"/>
      <c r="K64" s="123">
        <v>4</v>
      </c>
      <c r="L64" s="124">
        <v>3.4247685185185187E-2</v>
      </c>
      <c r="M64" s="97"/>
      <c r="N64" s="96"/>
      <c r="O64" s="123">
        <v>19</v>
      </c>
      <c r="P64" s="124">
        <v>1.894675925925926E-2</v>
      </c>
      <c r="Q64" s="91"/>
      <c r="R64" s="96"/>
      <c r="S64" s="97"/>
      <c r="T64" s="97"/>
      <c r="U64" s="98"/>
      <c r="V64" s="91"/>
      <c r="W64" s="96"/>
      <c r="X64" s="91"/>
      <c r="Y64" s="96"/>
      <c r="Z64" s="91"/>
      <c r="AA64" s="96"/>
      <c r="AB64" s="97"/>
      <c r="AC64" s="93"/>
      <c r="AD64" s="91"/>
      <c r="AE64" s="99"/>
    </row>
    <row r="65" spans="1:31" ht="14.95" customHeight="1" x14ac:dyDescent="0.25">
      <c r="A65" s="37" t="s">
        <v>67</v>
      </c>
      <c r="B65" s="38" t="s">
        <v>5</v>
      </c>
      <c r="C65" s="54">
        <f t="shared" si="4"/>
        <v>41</v>
      </c>
      <c r="D65" s="35">
        <f t="shared" si="6"/>
        <v>0.18535879629629631</v>
      </c>
      <c r="E65" s="61">
        <f t="shared" si="5"/>
        <v>3</v>
      </c>
      <c r="F65" s="77">
        <f t="shared" si="7"/>
        <v>0</v>
      </c>
      <c r="G65" s="104">
        <v>22</v>
      </c>
      <c r="H65" s="130">
        <v>1.7349537037037038E-2</v>
      </c>
      <c r="I65" s="34"/>
      <c r="J65" s="39"/>
      <c r="K65" s="125">
        <v>6</v>
      </c>
      <c r="L65" s="102">
        <v>3.1018518518518515E-2</v>
      </c>
      <c r="M65" s="116">
        <v>13</v>
      </c>
      <c r="N65" s="102">
        <v>0.13699074074074075</v>
      </c>
      <c r="O65" s="36"/>
      <c r="P65" s="39"/>
      <c r="Q65" s="36"/>
      <c r="R65" s="39"/>
      <c r="S65" s="36"/>
      <c r="T65" s="34"/>
      <c r="U65" s="52"/>
      <c r="V65" s="36"/>
      <c r="W65" s="39"/>
      <c r="X65" s="36"/>
      <c r="Y65" s="39"/>
      <c r="Z65" s="36"/>
      <c r="AA65" s="39"/>
      <c r="AB65" s="34"/>
      <c r="AC65" s="39"/>
      <c r="AD65" s="36"/>
      <c r="AE65" s="42"/>
    </row>
    <row r="66" spans="1:31" ht="14.95" customHeight="1" x14ac:dyDescent="0.25">
      <c r="A66" s="37" t="s">
        <v>131</v>
      </c>
      <c r="B66" s="38" t="s">
        <v>6</v>
      </c>
      <c r="C66" s="54">
        <f t="shared" si="4"/>
        <v>47</v>
      </c>
      <c r="D66" s="35">
        <f t="shared" si="6"/>
        <v>6.7025462962962953E-2</v>
      </c>
      <c r="E66" s="61">
        <f t="shared" si="5"/>
        <v>3</v>
      </c>
      <c r="F66" s="77">
        <f t="shared" si="7"/>
        <v>0</v>
      </c>
      <c r="G66" s="101">
        <v>26</v>
      </c>
      <c r="H66" s="102">
        <v>1.7766203703703704E-2</v>
      </c>
      <c r="I66" s="34"/>
      <c r="J66" s="39"/>
      <c r="K66" s="125">
        <v>10</v>
      </c>
      <c r="L66" s="102">
        <v>3.3194444444444443E-2</v>
      </c>
      <c r="M66" s="34"/>
      <c r="N66" s="39"/>
      <c r="O66" s="125">
        <v>11</v>
      </c>
      <c r="P66" s="102">
        <v>1.6064814814814813E-2</v>
      </c>
      <c r="Q66" s="36"/>
      <c r="R66" s="39"/>
      <c r="S66" s="36"/>
      <c r="T66" s="34"/>
      <c r="U66" s="52"/>
      <c r="V66" s="36"/>
      <c r="W66" s="39"/>
      <c r="X66" s="36"/>
      <c r="Y66" s="39"/>
      <c r="Z66" s="36"/>
      <c r="AA66" s="39"/>
      <c r="AB66" s="34"/>
      <c r="AC66" s="39"/>
      <c r="AD66" s="36"/>
      <c r="AE66" s="42"/>
    </row>
    <row r="67" spans="1:31" ht="14.95" customHeight="1" x14ac:dyDescent="0.25">
      <c r="A67" s="37" t="s">
        <v>132</v>
      </c>
      <c r="B67" s="38" t="s">
        <v>0</v>
      </c>
      <c r="C67" s="54">
        <f t="shared" si="4"/>
        <v>47</v>
      </c>
      <c r="D67" s="35">
        <f t="shared" si="6"/>
        <v>0.31440972222222224</v>
      </c>
      <c r="E67" s="61">
        <f t="shared" si="5"/>
        <v>3</v>
      </c>
      <c r="F67" s="77">
        <f t="shared" si="7"/>
        <v>0</v>
      </c>
      <c r="G67" s="101">
        <v>30</v>
      </c>
      <c r="H67" s="102">
        <v>1.8287037037037036E-2</v>
      </c>
      <c r="I67" s="116">
        <v>12</v>
      </c>
      <c r="J67" s="102">
        <v>0.20280092592592591</v>
      </c>
      <c r="K67" s="36"/>
      <c r="L67" s="39"/>
      <c r="M67" s="116">
        <v>5</v>
      </c>
      <c r="N67" s="102">
        <v>9.3321759259259271E-2</v>
      </c>
      <c r="O67" s="36"/>
      <c r="P67" s="39"/>
      <c r="Q67" s="36"/>
      <c r="R67" s="39"/>
      <c r="S67" s="36"/>
      <c r="T67" s="34"/>
      <c r="U67" s="52"/>
      <c r="V67" s="36"/>
      <c r="W67" s="39"/>
      <c r="X67" s="36"/>
      <c r="Y67" s="39"/>
      <c r="Z67" s="36"/>
      <c r="AA67" s="39"/>
      <c r="AB67" s="34"/>
      <c r="AC67" s="39"/>
      <c r="AD67" s="36"/>
      <c r="AE67" s="42"/>
    </row>
    <row r="68" spans="1:31" ht="14.95" customHeight="1" x14ac:dyDescent="0.25">
      <c r="A68" s="37" t="s">
        <v>85</v>
      </c>
      <c r="B68" s="38" t="s">
        <v>8</v>
      </c>
      <c r="C68" s="92">
        <f t="shared" ref="C68:C99" si="8">SUM(G68,I68,K68,M68,O68,Q68,S68,V68,X68,Z68,AB68,AD68)</f>
        <v>48</v>
      </c>
      <c r="D68" s="93">
        <f t="shared" si="6"/>
        <v>9.0983796296296299E-2</v>
      </c>
      <c r="E68" s="94">
        <f t="shared" ref="E68:E99" si="9">COUNT(G68,I68,K68,M68,O68,Q68,S68,V68,X68,Z68)</f>
        <v>3</v>
      </c>
      <c r="F68" s="95">
        <f t="shared" si="7"/>
        <v>0</v>
      </c>
      <c r="G68" s="101">
        <v>18</v>
      </c>
      <c r="H68" s="102">
        <v>2.2754629629629628E-2</v>
      </c>
      <c r="I68" s="97"/>
      <c r="J68" s="93"/>
      <c r="K68" s="123">
        <v>15</v>
      </c>
      <c r="L68" s="124">
        <v>4.5555555555555551E-2</v>
      </c>
      <c r="M68" s="97"/>
      <c r="N68" s="96"/>
      <c r="O68" s="123">
        <v>15</v>
      </c>
      <c r="P68" s="124">
        <v>2.2673611111111113E-2</v>
      </c>
      <c r="Q68" s="91"/>
      <c r="R68" s="96"/>
      <c r="S68" s="97"/>
      <c r="T68" s="97"/>
      <c r="U68" s="98"/>
      <c r="V68" s="91"/>
      <c r="W68" s="96"/>
      <c r="X68" s="91"/>
      <c r="Y68" s="96"/>
      <c r="Z68" s="91"/>
      <c r="AA68" s="96"/>
      <c r="AB68" s="97"/>
      <c r="AC68" s="93"/>
      <c r="AD68" s="91"/>
      <c r="AE68" s="99"/>
    </row>
    <row r="69" spans="1:31" ht="14.95" customHeight="1" x14ac:dyDescent="0.25">
      <c r="A69" s="37" t="s">
        <v>102</v>
      </c>
      <c r="B69" s="38" t="s">
        <v>5</v>
      </c>
      <c r="C69" s="54">
        <f t="shared" si="8"/>
        <v>48</v>
      </c>
      <c r="D69" s="35">
        <f t="shared" si="6"/>
        <v>0.29449074074074072</v>
      </c>
      <c r="E69" s="61">
        <f t="shared" si="9"/>
        <v>3</v>
      </c>
      <c r="F69" s="77">
        <f t="shared" si="7"/>
        <v>0</v>
      </c>
      <c r="G69" s="101">
        <v>19</v>
      </c>
      <c r="H69" s="102">
        <v>1.6967592592592593E-2</v>
      </c>
      <c r="I69" s="116">
        <v>15</v>
      </c>
      <c r="J69" s="102">
        <v>0.24241898148148147</v>
      </c>
      <c r="K69" s="125">
        <v>14</v>
      </c>
      <c r="L69" s="102">
        <v>3.5104166666666665E-2</v>
      </c>
      <c r="M69" s="34"/>
      <c r="N69" s="39"/>
      <c r="O69" s="36"/>
      <c r="P69" s="39"/>
      <c r="Q69" s="36"/>
      <c r="R69" s="39"/>
      <c r="S69" s="36"/>
      <c r="T69" s="34"/>
      <c r="U69" s="52"/>
      <c r="V69" s="36"/>
      <c r="W69" s="39"/>
      <c r="X69" s="36"/>
      <c r="Y69" s="39"/>
      <c r="Z69" s="36"/>
      <c r="AA69" s="39"/>
      <c r="AB69" s="34"/>
      <c r="AC69" s="39"/>
      <c r="AD69" s="36"/>
      <c r="AE69" s="42"/>
    </row>
    <row r="70" spans="1:31" ht="14.95" customHeight="1" x14ac:dyDescent="0.25">
      <c r="A70" s="37" t="s">
        <v>82</v>
      </c>
      <c r="B70" s="38" t="s">
        <v>6</v>
      </c>
      <c r="C70" s="54">
        <f t="shared" si="8"/>
        <v>49</v>
      </c>
      <c r="D70" s="35">
        <f t="shared" si="6"/>
        <v>6.637731481481482E-2</v>
      </c>
      <c r="E70" s="61">
        <f t="shared" si="9"/>
        <v>3</v>
      </c>
      <c r="F70" s="77">
        <f t="shared" si="7"/>
        <v>0</v>
      </c>
      <c r="G70" s="101">
        <v>31</v>
      </c>
      <c r="H70" s="102">
        <v>1.8310185185185186E-2</v>
      </c>
      <c r="I70" s="34"/>
      <c r="J70" s="39"/>
      <c r="K70" s="125">
        <v>9</v>
      </c>
      <c r="L70" s="102">
        <v>3.2858796296296296E-2</v>
      </c>
      <c r="M70" s="34"/>
      <c r="N70" s="39"/>
      <c r="O70" s="125">
        <v>9</v>
      </c>
      <c r="P70" s="102">
        <v>1.5208333333333332E-2</v>
      </c>
      <c r="Q70" s="36"/>
      <c r="R70" s="39"/>
      <c r="S70" s="36"/>
      <c r="T70" s="34"/>
      <c r="U70" s="52"/>
      <c r="V70" s="36"/>
      <c r="W70" s="39"/>
      <c r="X70" s="36"/>
      <c r="Y70" s="39"/>
      <c r="Z70" s="36"/>
      <c r="AA70" s="39"/>
      <c r="AB70" s="34"/>
      <c r="AC70" s="39"/>
      <c r="AD70" s="36"/>
      <c r="AE70" s="42"/>
    </row>
    <row r="71" spans="1:31" ht="14.95" customHeight="1" x14ac:dyDescent="0.25">
      <c r="A71" s="37" t="s">
        <v>155</v>
      </c>
      <c r="B71" s="38" t="s">
        <v>6</v>
      </c>
      <c r="C71" s="54">
        <f t="shared" si="8"/>
        <v>51</v>
      </c>
      <c r="D71" s="35">
        <f t="shared" si="6"/>
        <v>0.22445601851851851</v>
      </c>
      <c r="E71" s="61">
        <f t="shared" si="9"/>
        <v>3</v>
      </c>
      <c r="F71" s="77">
        <f t="shared" si="7"/>
        <v>0</v>
      </c>
      <c r="G71" s="64"/>
      <c r="H71" s="39"/>
      <c r="I71" s="34"/>
      <c r="J71" s="39"/>
      <c r="K71" s="125">
        <v>19</v>
      </c>
      <c r="L71" s="102">
        <v>4.6608796296296294E-2</v>
      </c>
      <c r="M71" s="116">
        <v>15</v>
      </c>
      <c r="N71" s="102">
        <v>0.15621527777777777</v>
      </c>
      <c r="O71" s="125">
        <v>17</v>
      </c>
      <c r="P71" s="102">
        <v>2.1631944444444443E-2</v>
      </c>
      <c r="Q71" s="36"/>
      <c r="R71" s="39"/>
      <c r="S71" s="36"/>
      <c r="T71" s="34"/>
      <c r="U71" s="52"/>
      <c r="V71" s="36"/>
      <c r="W71" s="39"/>
      <c r="X71" s="36"/>
      <c r="Y71" s="39"/>
      <c r="Z71" s="36"/>
      <c r="AA71" s="39"/>
      <c r="AB71" s="34"/>
      <c r="AC71" s="39"/>
      <c r="AD71" s="36"/>
      <c r="AE71" s="42"/>
    </row>
    <row r="72" spans="1:31" ht="14.95" customHeight="1" x14ac:dyDescent="0.25">
      <c r="A72" s="37" t="s">
        <v>65</v>
      </c>
      <c r="B72" s="38" t="s">
        <v>0</v>
      </c>
      <c r="C72" s="54">
        <f t="shared" si="8"/>
        <v>58</v>
      </c>
      <c r="D72" s="35">
        <f t="shared" si="6"/>
        <v>0.16311342592592593</v>
      </c>
      <c r="E72" s="61">
        <f t="shared" si="9"/>
        <v>3</v>
      </c>
      <c r="F72" s="77">
        <f t="shared" si="7"/>
        <v>0</v>
      </c>
      <c r="G72" s="101">
        <v>36</v>
      </c>
      <c r="H72" s="102">
        <v>1.9027777777777779E-2</v>
      </c>
      <c r="I72" s="34"/>
      <c r="J72" s="39"/>
      <c r="K72" s="125">
        <v>12</v>
      </c>
      <c r="L72" s="102">
        <v>3.4224537037037032E-2</v>
      </c>
      <c r="M72" s="116">
        <v>10</v>
      </c>
      <c r="N72" s="102">
        <v>0.10986111111111112</v>
      </c>
      <c r="O72" s="36"/>
      <c r="P72" s="39"/>
      <c r="Q72" s="36"/>
      <c r="R72" s="39"/>
      <c r="S72" s="36"/>
      <c r="T72" s="34"/>
      <c r="U72" s="52"/>
      <c r="V72" s="36"/>
      <c r="W72" s="39"/>
      <c r="X72" s="36"/>
      <c r="Y72" s="39"/>
      <c r="Z72" s="36"/>
      <c r="AA72" s="39"/>
      <c r="AB72" s="34"/>
      <c r="AC72" s="39"/>
      <c r="AD72" s="36"/>
      <c r="AE72" s="42"/>
    </row>
    <row r="73" spans="1:31" ht="14.95" customHeight="1" x14ac:dyDescent="0.25">
      <c r="A73" s="37" t="s">
        <v>70</v>
      </c>
      <c r="B73" s="38" t="s">
        <v>9</v>
      </c>
      <c r="C73" s="92">
        <f t="shared" si="8"/>
        <v>60</v>
      </c>
      <c r="D73" s="93">
        <f t="shared" si="6"/>
        <v>0.25843749999999999</v>
      </c>
      <c r="E73" s="94">
        <f t="shared" si="9"/>
        <v>3</v>
      </c>
      <c r="F73" s="95">
        <f t="shared" si="7"/>
        <v>0</v>
      </c>
      <c r="G73" s="101">
        <v>26</v>
      </c>
      <c r="H73" s="102">
        <v>2.855324074074074E-2</v>
      </c>
      <c r="I73" s="34"/>
      <c r="J73" s="39"/>
      <c r="K73" s="36"/>
      <c r="L73" s="39"/>
      <c r="M73" s="116">
        <v>17</v>
      </c>
      <c r="N73" s="102">
        <v>0.20465277777777779</v>
      </c>
      <c r="O73" s="123">
        <v>17</v>
      </c>
      <c r="P73" s="124">
        <v>2.5231481481481483E-2</v>
      </c>
      <c r="Q73" s="91"/>
      <c r="R73" s="96"/>
      <c r="S73" s="97"/>
      <c r="T73" s="97"/>
      <c r="U73" s="98"/>
      <c r="V73" s="91"/>
      <c r="W73" s="96"/>
      <c r="X73" s="91"/>
      <c r="Y73" s="96"/>
      <c r="Z73" s="91"/>
      <c r="AA73" s="96"/>
      <c r="AB73" s="97"/>
      <c r="AC73" s="93"/>
      <c r="AD73" s="91"/>
      <c r="AE73" s="99"/>
    </row>
    <row r="74" spans="1:31" ht="14.95" customHeight="1" x14ac:dyDescent="0.25">
      <c r="A74" s="37" t="s">
        <v>79</v>
      </c>
      <c r="B74" s="38" t="s">
        <v>7</v>
      </c>
      <c r="C74" s="54">
        <f t="shared" si="8"/>
        <v>74</v>
      </c>
      <c r="D74" s="35">
        <f t="shared" si="6"/>
        <v>8.1180555555555547E-2</v>
      </c>
      <c r="E74" s="61">
        <f t="shared" si="9"/>
        <v>3</v>
      </c>
      <c r="F74" s="77">
        <f t="shared" si="7"/>
        <v>0</v>
      </c>
      <c r="G74" s="101">
        <v>39</v>
      </c>
      <c r="H74" s="102">
        <v>2.028935185185185E-2</v>
      </c>
      <c r="I74" s="34"/>
      <c r="J74" s="39"/>
      <c r="K74" s="125">
        <v>16</v>
      </c>
      <c r="L74" s="102">
        <v>3.7962962962962962E-2</v>
      </c>
      <c r="M74" s="34"/>
      <c r="N74" s="39"/>
      <c r="O74" s="125">
        <v>19</v>
      </c>
      <c r="P74" s="102">
        <v>2.2928240740740739E-2</v>
      </c>
      <c r="Q74" s="36"/>
      <c r="R74" s="39"/>
      <c r="S74" s="36"/>
      <c r="T74" s="34"/>
      <c r="U74" s="52"/>
      <c r="V74" s="36"/>
      <c r="W74" s="39"/>
      <c r="X74" s="36"/>
      <c r="Y74" s="39"/>
      <c r="Z74" s="36"/>
      <c r="AA74" s="39"/>
      <c r="AB74" s="34"/>
      <c r="AC74" s="39"/>
      <c r="AD74" s="36"/>
      <c r="AE74" s="42"/>
    </row>
    <row r="75" spans="1:31" ht="14.95" customHeight="1" x14ac:dyDescent="0.25">
      <c r="A75" s="37" t="s">
        <v>86</v>
      </c>
      <c r="B75" s="38" t="s">
        <v>0</v>
      </c>
      <c r="C75" s="54">
        <f t="shared" si="8"/>
        <v>82</v>
      </c>
      <c r="D75" s="35">
        <f t="shared" si="6"/>
        <v>9.5335648148148142E-2</v>
      </c>
      <c r="E75" s="61">
        <f t="shared" si="9"/>
        <v>3</v>
      </c>
      <c r="F75" s="77">
        <f t="shared" si="7"/>
        <v>0</v>
      </c>
      <c r="G75" s="101">
        <v>44</v>
      </c>
      <c r="H75" s="102">
        <v>2.6249999999999999E-2</v>
      </c>
      <c r="I75" s="34"/>
      <c r="J75" s="39"/>
      <c r="K75" s="125">
        <v>20</v>
      </c>
      <c r="L75" s="102">
        <v>4.6655092592592595E-2</v>
      </c>
      <c r="M75" s="34"/>
      <c r="N75" s="39"/>
      <c r="O75" s="125">
        <v>18</v>
      </c>
      <c r="P75" s="102">
        <v>2.2430555555555554E-2</v>
      </c>
      <c r="Q75" s="36"/>
      <c r="R75" s="39"/>
      <c r="S75" s="36"/>
      <c r="T75" s="34"/>
      <c r="U75" s="52"/>
      <c r="V75" s="36"/>
      <c r="W75" s="39"/>
      <c r="X75" s="36"/>
      <c r="Y75" s="39"/>
      <c r="Z75" s="36"/>
      <c r="AA75" s="39"/>
      <c r="AB75" s="34"/>
      <c r="AC75" s="39"/>
      <c r="AD75" s="36"/>
      <c r="AE75" s="42"/>
    </row>
    <row r="76" spans="1:31" ht="14.95" customHeight="1" x14ac:dyDescent="0.25">
      <c r="A76" s="37" t="s">
        <v>162</v>
      </c>
      <c r="B76" s="38" t="s">
        <v>22</v>
      </c>
      <c r="C76" s="54">
        <f t="shared" si="8"/>
        <v>2</v>
      </c>
      <c r="D76" s="35">
        <f t="shared" si="6"/>
        <v>0.10365740740740741</v>
      </c>
      <c r="E76" s="61">
        <f t="shared" si="9"/>
        <v>2</v>
      </c>
      <c r="F76" s="77">
        <f t="shared" si="7"/>
        <v>0</v>
      </c>
      <c r="G76" s="81"/>
      <c r="H76" s="39"/>
      <c r="I76" s="34"/>
      <c r="J76" s="39"/>
      <c r="K76" s="36"/>
      <c r="L76" s="39"/>
      <c r="M76" s="116">
        <v>1</v>
      </c>
      <c r="N76" s="102">
        <v>8.9039351851851856E-2</v>
      </c>
      <c r="O76" s="123">
        <v>1</v>
      </c>
      <c r="P76" s="124">
        <v>1.4618055555555556E-2</v>
      </c>
      <c r="Q76" s="91"/>
      <c r="R76" s="96"/>
      <c r="S76" s="97"/>
      <c r="T76" s="97"/>
      <c r="U76" s="98"/>
      <c r="V76" s="91"/>
      <c r="W76" s="96"/>
      <c r="X76" s="91"/>
      <c r="Y76" s="96"/>
      <c r="Z76" s="91"/>
      <c r="AA76" s="96"/>
      <c r="AB76" s="97"/>
      <c r="AC76" s="93"/>
      <c r="AD76" s="91"/>
      <c r="AE76" s="99"/>
    </row>
    <row r="77" spans="1:31" ht="14.95" customHeight="1" x14ac:dyDescent="0.25">
      <c r="A77" s="37" t="s">
        <v>91</v>
      </c>
      <c r="B77" s="38" t="s">
        <v>5</v>
      </c>
      <c r="C77" s="92">
        <f t="shared" si="8"/>
        <v>2</v>
      </c>
      <c r="D77" s="93">
        <f t="shared" si="6"/>
        <v>0.1373263888888889</v>
      </c>
      <c r="E77" s="94">
        <f t="shared" si="9"/>
        <v>2</v>
      </c>
      <c r="F77" s="95">
        <f t="shared" si="7"/>
        <v>0</v>
      </c>
      <c r="G77" s="101">
        <v>1</v>
      </c>
      <c r="H77" s="102">
        <v>1.298611111111111E-2</v>
      </c>
      <c r="I77" s="114">
        <v>1</v>
      </c>
      <c r="J77" s="115">
        <v>0.12434027777777779</v>
      </c>
      <c r="K77" s="91"/>
      <c r="L77" s="96"/>
      <c r="M77" s="97"/>
      <c r="N77" s="96"/>
      <c r="O77" s="36"/>
      <c r="P77" s="39"/>
      <c r="Q77" s="36"/>
      <c r="R77" s="39"/>
      <c r="S77" s="36"/>
      <c r="T77" s="34"/>
      <c r="U77" s="52"/>
      <c r="V77" s="36"/>
      <c r="W77" s="39"/>
      <c r="X77" s="36"/>
      <c r="Y77" s="39"/>
      <c r="Z77" s="36"/>
      <c r="AA77" s="39"/>
      <c r="AB77" s="34"/>
      <c r="AC77" s="39"/>
      <c r="AD77" s="36"/>
      <c r="AE77" s="42"/>
    </row>
    <row r="78" spans="1:31" ht="14.95" customHeight="1" x14ac:dyDescent="0.25">
      <c r="A78" s="37" t="s">
        <v>87</v>
      </c>
      <c r="B78" s="38" t="s">
        <v>22</v>
      </c>
      <c r="C78" s="92">
        <f t="shared" si="8"/>
        <v>3</v>
      </c>
      <c r="D78" s="93">
        <f t="shared" si="6"/>
        <v>3.1666666666666669E-2</v>
      </c>
      <c r="E78" s="94">
        <f t="shared" si="9"/>
        <v>2</v>
      </c>
      <c r="F78" s="95">
        <f t="shared" si="7"/>
        <v>0</v>
      </c>
      <c r="G78" s="101">
        <v>1</v>
      </c>
      <c r="H78" s="102">
        <v>1.695601851851852E-2</v>
      </c>
      <c r="I78" s="97"/>
      <c r="J78" s="93"/>
      <c r="K78" s="91"/>
      <c r="L78" s="96"/>
      <c r="M78" s="97"/>
      <c r="N78" s="96"/>
      <c r="O78" s="123">
        <v>2</v>
      </c>
      <c r="P78" s="124">
        <v>1.4710648148148148E-2</v>
      </c>
      <c r="Q78" s="91"/>
      <c r="R78" s="96"/>
      <c r="S78" s="97"/>
      <c r="T78" s="97"/>
      <c r="U78" s="98"/>
      <c r="V78" s="91"/>
      <c r="W78" s="96"/>
      <c r="X78" s="91"/>
      <c r="Y78" s="96"/>
      <c r="Z78" s="91"/>
      <c r="AA78" s="96"/>
      <c r="AB78" s="97"/>
      <c r="AC78" s="93"/>
      <c r="AD78" s="91"/>
      <c r="AE78" s="99"/>
    </row>
    <row r="79" spans="1:31" ht="14.95" customHeight="1" x14ac:dyDescent="0.25">
      <c r="A79" s="37" t="s">
        <v>83</v>
      </c>
      <c r="B79" s="38" t="s">
        <v>21</v>
      </c>
      <c r="C79" s="92">
        <f t="shared" si="8"/>
        <v>3</v>
      </c>
      <c r="D79" s="93">
        <f t="shared" si="6"/>
        <v>3.7152777777777778E-2</v>
      </c>
      <c r="E79" s="94">
        <f t="shared" si="9"/>
        <v>2</v>
      </c>
      <c r="F79" s="95">
        <f t="shared" si="7"/>
        <v>0</v>
      </c>
      <c r="G79" s="101">
        <v>2</v>
      </c>
      <c r="H79" s="102">
        <v>1.3217592592592593E-2</v>
      </c>
      <c r="I79" s="97"/>
      <c r="J79" s="93"/>
      <c r="K79" s="123">
        <v>1</v>
      </c>
      <c r="L79" s="124">
        <v>2.3935185185185184E-2</v>
      </c>
      <c r="M79" s="97"/>
      <c r="N79" s="96"/>
      <c r="O79" s="36"/>
      <c r="P79" s="39"/>
      <c r="Q79" s="36"/>
      <c r="R79" s="39"/>
      <c r="S79" s="36"/>
      <c r="T79" s="34"/>
      <c r="U79" s="52"/>
      <c r="V79" s="36"/>
      <c r="W79" s="39"/>
      <c r="X79" s="36"/>
      <c r="Y79" s="39"/>
      <c r="Z79" s="36"/>
      <c r="AA79" s="39"/>
      <c r="AB79" s="34"/>
      <c r="AC79" s="39"/>
      <c r="AD79" s="36"/>
      <c r="AE79" s="42"/>
    </row>
    <row r="80" spans="1:31" ht="14.95" customHeight="1" x14ac:dyDescent="0.25">
      <c r="A80" s="37" t="s">
        <v>63</v>
      </c>
      <c r="B80" s="38" t="s">
        <v>5</v>
      </c>
      <c r="C80" s="54">
        <f t="shared" si="8"/>
        <v>7</v>
      </c>
      <c r="D80" s="35">
        <f t="shared" si="6"/>
        <v>2.6481481481481481E-2</v>
      </c>
      <c r="E80" s="61">
        <f t="shared" si="9"/>
        <v>2</v>
      </c>
      <c r="F80" s="77">
        <f t="shared" si="7"/>
        <v>0</v>
      </c>
      <c r="G80" s="101">
        <v>3</v>
      </c>
      <c r="H80" s="102">
        <v>1.3773148148148147E-2</v>
      </c>
      <c r="I80" s="34"/>
      <c r="J80" s="39"/>
      <c r="K80" s="36"/>
      <c r="L80" s="39"/>
      <c r="M80" s="34"/>
      <c r="N80" s="39"/>
      <c r="O80" s="125">
        <v>4</v>
      </c>
      <c r="P80" s="102">
        <v>1.2708333333333334E-2</v>
      </c>
      <c r="Q80" s="36"/>
      <c r="R80" s="39"/>
      <c r="S80" s="36"/>
      <c r="T80" s="34"/>
      <c r="U80" s="52"/>
      <c r="V80" s="36"/>
      <c r="W80" s="39"/>
      <c r="X80" s="36"/>
      <c r="Y80" s="39"/>
      <c r="Z80" s="36"/>
      <c r="AA80" s="39"/>
      <c r="AB80" s="34"/>
      <c r="AC80" s="39"/>
      <c r="AD80" s="36"/>
      <c r="AE80" s="42"/>
    </row>
    <row r="81" spans="1:31" ht="14.95" customHeight="1" x14ac:dyDescent="0.25">
      <c r="A81" s="37" t="s">
        <v>116</v>
      </c>
      <c r="B81" s="38" t="s">
        <v>21</v>
      </c>
      <c r="C81" s="54">
        <f t="shared" si="8"/>
        <v>10</v>
      </c>
      <c r="D81" s="35">
        <f t="shared" ref="D81:D112" si="10">SUM(H81+J81+L81+N81+P81+R81+U81+W81+Y81+AA81+AC81+AE81)</f>
        <v>4.3935185185185188E-2</v>
      </c>
      <c r="E81" s="61">
        <f t="shared" si="9"/>
        <v>2</v>
      </c>
      <c r="F81" s="77">
        <f t="shared" ref="F81:F112" si="11">COUNT(AB81, AD81)</f>
        <v>0</v>
      </c>
      <c r="G81" s="101">
        <v>7</v>
      </c>
      <c r="H81" s="103">
        <v>1.53125E-2</v>
      </c>
      <c r="I81" s="34"/>
      <c r="J81" s="39"/>
      <c r="K81" s="125">
        <v>3</v>
      </c>
      <c r="L81" s="102">
        <v>2.8622685185185185E-2</v>
      </c>
      <c r="M81" s="34"/>
      <c r="N81" s="39"/>
      <c r="O81" s="36"/>
      <c r="P81" s="39"/>
      <c r="Q81" s="36"/>
      <c r="R81" s="39"/>
      <c r="S81" s="36"/>
      <c r="T81" s="34"/>
      <c r="U81" s="52"/>
      <c r="V81" s="36"/>
      <c r="W81" s="39"/>
      <c r="X81" s="36"/>
      <c r="Y81" s="39"/>
      <c r="Z81" s="36"/>
      <c r="AA81" s="39"/>
      <c r="AB81" s="34"/>
      <c r="AC81" s="39"/>
      <c r="AD81" s="36"/>
      <c r="AE81" s="42"/>
    </row>
    <row r="82" spans="1:31" ht="14.95" customHeight="1" x14ac:dyDescent="0.25">
      <c r="A82" s="37" t="s">
        <v>95</v>
      </c>
      <c r="B82" s="38" t="s">
        <v>5</v>
      </c>
      <c r="C82" s="54">
        <f t="shared" si="8"/>
        <v>10</v>
      </c>
      <c r="D82" s="35">
        <f t="shared" si="10"/>
        <v>0.16076388888888887</v>
      </c>
      <c r="E82" s="61">
        <f t="shared" si="9"/>
        <v>2</v>
      </c>
      <c r="F82" s="77">
        <f t="shared" si="11"/>
        <v>0</v>
      </c>
      <c r="G82" s="101">
        <v>6</v>
      </c>
      <c r="H82" s="102">
        <v>1.5069444444444443E-2</v>
      </c>
      <c r="I82" s="116">
        <v>4</v>
      </c>
      <c r="J82" s="102">
        <v>0.14569444444444443</v>
      </c>
      <c r="K82" s="36"/>
      <c r="L82" s="39"/>
      <c r="M82" s="34"/>
      <c r="N82" s="39"/>
      <c r="O82" s="36"/>
      <c r="P82" s="39"/>
      <c r="Q82" s="36"/>
      <c r="R82" s="39"/>
      <c r="S82" s="36"/>
      <c r="T82" s="34"/>
      <c r="U82" s="52"/>
      <c r="V82" s="36"/>
      <c r="W82" s="39"/>
      <c r="X82" s="36"/>
      <c r="Y82" s="39"/>
      <c r="Z82" s="36"/>
      <c r="AA82" s="39"/>
      <c r="AB82" s="34"/>
      <c r="AC82" s="39"/>
      <c r="AD82" s="36"/>
      <c r="AE82" s="42"/>
    </row>
    <row r="83" spans="1:31" ht="14.95" customHeight="1" x14ac:dyDescent="0.25">
      <c r="A83" s="37" t="s">
        <v>110</v>
      </c>
      <c r="B83" s="38" t="s">
        <v>9</v>
      </c>
      <c r="C83" s="92">
        <f t="shared" si="8"/>
        <v>14</v>
      </c>
      <c r="D83" s="93">
        <f t="shared" si="10"/>
        <v>0.15113425925925927</v>
      </c>
      <c r="E83" s="94">
        <f t="shared" si="9"/>
        <v>2</v>
      </c>
      <c r="F83" s="95">
        <f t="shared" si="11"/>
        <v>0</v>
      </c>
      <c r="G83" s="101">
        <v>5</v>
      </c>
      <c r="H83" s="102">
        <v>1.9270833333333334E-2</v>
      </c>
      <c r="I83" s="97"/>
      <c r="J83" s="93"/>
      <c r="K83" s="91"/>
      <c r="L83" s="96"/>
      <c r="M83" s="114">
        <v>9</v>
      </c>
      <c r="N83" s="124">
        <v>0.13186342592592593</v>
      </c>
      <c r="O83" s="91"/>
      <c r="P83" s="96"/>
      <c r="Q83" s="91"/>
      <c r="R83" s="96"/>
      <c r="S83" s="97"/>
      <c r="T83" s="97"/>
      <c r="U83" s="98"/>
      <c r="V83" s="91"/>
      <c r="W83" s="96"/>
      <c r="X83" s="91"/>
      <c r="Y83" s="96"/>
      <c r="Z83" s="91"/>
      <c r="AA83" s="96"/>
      <c r="AB83" s="97"/>
      <c r="AC83" s="93"/>
      <c r="AD83" s="91"/>
      <c r="AE83" s="99"/>
    </row>
    <row r="84" spans="1:31" ht="14.95" customHeight="1" x14ac:dyDescent="0.25">
      <c r="A84" s="37" t="s">
        <v>68</v>
      </c>
      <c r="B84" s="38" t="s">
        <v>10</v>
      </c>
      <c r="C84" s="92">
        <f t="shared" si="8"/>
        <v>15</v>
      </c>
      <c r="D84" s="93">
        <f t="shared" si="10"/>
        <v>0.32884259259259258</v>
      </c>
      <c r="E84" s="94">
        <f t="shared" si="9"/>
        <v>2</v>
      </c>
      <c r="F84" s="95">
        <f t="shared" si="11"/>
        <v>0</v>
      </c>
      <c r="G84" s="101">
        <v>7</v>
      </c>
      <c r="H84" s="102">
        <v>2.0208333333333335E-2</v>
      </c>
      <c r="I84" s="114">
        <v>8</v>
      </c>
      <c r="J84" s="115">
        <v>0.30863425925925925</v>
      </c>
      <c r="K84" s="91"/>
      <c r="L84" s="96"/>
      <c r="M84" s="97"/>
      <c r="N84" s="96"/>
      <c r="O84" s="36"/>
      <c r="P84" s="39"/>
      <c r="Q84" s="91"/>
      <c r="R84" s="96"/>
      <c r="S84" s="97"/>
      <c r="T84" s="97"/>
      <c r="U84" s="98"/>
      <c r="V84" s="91"/>
      <c r="W84" s="96"/>
      <c r="X84" s="91"/>
      <c r="Y84" s="96"/>
      <c r="Z84" s="91"/>
      <c r="AA84" s="96"/>
      <c r="AB84" s="97"/>
      <c r="AC84" s="93"/>
      <c r="AD84" s="91"/>
      <c r="AE84" s="99"/>
    </row>
    <row r="85" spans="1:31" ht="14.95" customHeight="1" x14ac:dyDescent="0.25">
      <c r="A85" s="37" t="s">
        <v>134</v>
      </c>
      <c r="B85" s="38" t="s">
        <v>5</v>
      </c>
      <c r="C85" s="54">
        <f t="shared" si="8"/>
        <v>15</v>
      </c>
      <c r="D85" s="35">
        <f t="shared" si="10"/>
        <v>9.7418981481481481E-2</v>
      </c>
      <c r="E85" s="61">
        <f t="shared" si="9"/>
        <v>2</v>
      </c>
      <c r="F85" s="77">
        <f t="shared" si="11"/>
        <v>0</v>
      </c>
      <c r="G85" s="101">
        <v>12</v>
      </c>
      <c r="H85" s="102">
        <v>1.5868055555555555E-2</v>
      </c>
      <c r="I85" s="34"/>
      <c r="J85" s="39"/>
      <c r="K85" s="36"/>
      <c r="L85" s="39"/>
      <c r="M85" s="116">
        <v>3</v>
      </c>
      <c r="N85" s="102">
        <v>8.1550925925925929E-2</v>
      </c>
      <c r="O85" s="36"/>
      <c r="P85" s="39"/>
      <c r="Q85" s="91"/>
      <c r="R85" s="96"/>
      <c r="S85" s="97"/>
      <c r="T85" s="97"/>
      <c r="U85" s="98"/>
      <c r="V85" s="91"/>
      <c r="W85" s="96"/>
      <c r="X85" s="91"/>
      <c r="Y85" s="96"/>
      <c r="Z85" s="91"/>
      <c r="AA85" s="96"/>
      <c r="AB85" s="97"/>
      <c r="AC85" s="93"/>
      <c r="AD85" s="91"/>
      <c r="AE85" s="99"/>
    </row>
    <row r="86" spans="1:31" ht="14.95" customHeight="1" x14ac:dyDescent="0.25">
      <c r="A86" s="37" t="s">
        <v>97</v>
      </c>
      <c r="B86" s="38" t="s">
        <v>5</v>
      </c>
      <c r="C86" s="54">
        <f t="shared" si="8"/>
        <v>15</v>
      </c>
      <c r="D86" s="35">
        <f t="shared" si="10"/>
        <v>0.18857638888888889</v>
      </c>
      <c r="E86" s="61">
        <f t="shared" si="9"/>
        <v>2</v>
      </c>
      <c r="F86" s="77">
        <f t="shared" si="11"/>
        <v>0</v>
      </c>
      <c r="G86" s="101">
        <v>9</v>
      </c>
      <c r="H86" s="102">
        <v>1.5578703703703704E-2</v>
      </c>
      <c r="I86" s="116">
        <v>6</v>
      </c>
      <c r="J86" s="102">
        <v>0.17299768518518518</v>
      </c>
      <c r="K86" s="36"/>
      <c r="L86" s="39"/>
      <c r="M86" s="34"/>
      <c r="N86" s="39"/>
      <c r="O86" s="36"/>
      <c r="P86" s="39"/>
      <c r="Q86" s="91"/>
      <c r="R86" s="96"/>
      <c r="S86" s="97"/>
      <c r="T86" s="97"/>
      <c r="U86" s="98"/>
      <c r="V86" s="91"/>
      <c r="W86" s="96"/>
      <c r="X86" s="91"/>
      <c r="Y86" s="96"/>
      <c r="Z86" s="91"/>
      <c r="AA86" s="96"/>
      <c r="AB86" s="97"/>
      <c r="AC86" s="93"/>
      <c r="AD86" s="91"/>
      <c r="AE86" s="99"/>
    </row>
    <row r="87" spans="1:31" ht="14.95" customHeight="1" x14ac:dyDescent="0.25">
      <c r="A87" s="37" t="s">
        <v>107</v>
      </c>
      <c r="B87" s="38" t="s">
        <v>5</v>
      </c>
      <c r="C87" s="54">
        <f t="shared" si="8"/>
        <v>19</v>
      </c>
      <c r="D87" s="35">
        <f t="shared" si="10"/>
        <v>0.19895833333333332</v>
      </c>
      <c r="E87" s="61">
        <f t="shared" si="9"/>
        <v>2</v>
      </c>
      <c r="F87" s="77">
        <f t="shared" si="11"/>
        <v>0</v>
      </c>
      <c r="G87" s="101">
        <v>11</v>
      </c>
      <c r="H87" s="102">
        <v>1.577546296296296E-2</v>
      </c>
      <c r="I87" s="116">
        <v>8</v>
      </c>
      <c r="J87" s="102">
        <v>0.18318287037037037</v>
      </c>
      <c r="K87" s="36"/>
      <c r="L87" s="39"/>
      <c r="M87" s="34"/>
      <c r="N87" s="39"/>
      <c r="O87" s="36"/>
      <c r="P87" s="39"/>
      <c r="Q87" s="36"/>
      <c r="R87" s="39"/>
      <c r="S87" s="36"/>
      <c r="T87" s="34"/>
      <c r="U87" s="52"/>
      <c r="V87" s="36"/>
      <c r="W87" s="39"/>
      <c r="X87" s="36"/>
      <c r="Y87" s="39"/>
      <c r="Z87" s="36"/>
      <c r="AA87" s="39"/>
      <c r="AB87" s="34"/>
      <c r="AC87" s="39"/>
      <c r="AD87" s="36"/>
      <c r="AE87" s="42"/>
    </row>
    <row r="88" spans="1:31" ht="14.95" customHeight="1" x14ac:dyDescent="0.25">
      <c r="A88" s="37" t="s">
        <v>101</v>
      </c>
      <c r="B88" s="38" t="s">
        <v>5</v>
      </c>
      <c r="C88" s="54">
        <f t="shared" si="8"/>
        <v>32</v>
      </c>
      <c r="D88" s="35">
        <f t="shared" si="10"/>
        <v>0.26307870370370368</v>
      </c>
      <c r="E88" s="61">
        <f t="shared" si="9"/>
        <v>2</v>
      </c>
      <c r="F88" s="77">
        <f t="shared" si="11"/>
        <v>0</v>
      </c>
      <c r="G88" s="104">
        <v>16</v>
      </c>
      <c r="H88" s="102">
        <v>1.6608796296296299E-2</v>
      </c>
      <c r="I88" s="116">
        <v>16</v>
      </c>
      <c r="J88" s="102">
        <v>0.2464699074074074</v>
      </c>
      <c r="K88" s="36"/>
      <c r="L88" s="39"/>
      <c r="M88" s="34"/>
      <c r="N88" s="39"/>
      <c r="O88" s="36"/>
      <c r="P88" s="39"/>
      <c r="Q88" s="36"/>
      <c r="R88" s="39"/>
      <c r="S88" s="36"/>
      <c r="T88" s="34"/>
      <c r="U88" s="52"/>
      <c r="V88" s="36"/>
      <c r="W88" s="39"/>
      <c r="X88" s="36"/>
      <c r="Y88" s="39"/>
      <c r="Z88" s="36"/>
      <c r="AA88" s="39"/>
      <c r="AB88" s="34"/>
      <c r="AC88" s="39"/>
      <c r="AD88" s="36"/>
      <c r="AE88" s="42"/>
    </row>
    <row r="89" spans="1:31" ht="14.95" customHeight="1" x14ac:dyDescent="0.25">
      <c r="A89" s="37" t="s">
        <v>123</v>
      </c>
      <c r="B89" s="38" t="s">
        <v>5</v>
      </c>
      <c r="C89" s="54">
        <f t="shared" si="8"/>
        <v>40</v>
      </c>
      <c r="D89" s="35">
        <f t="shared" si="10"/>
        <v>3.2476851851851854E-2</v>
      </c>
      <c r="E89" s="61">
        <f t="shared" si="9"/>
        <v>2</v>
      </c>
      <c r="F89" s="77">
        <f t="shared" si="11"/>
        <v>0</v>
      </c>
      <c r="G89" s="104">
        <v>38</v>
      </c>
      <c r="H89" s="102">
        <v>1.9988425925925927E-2</v>
      </c>
      <c r="I89" s="34"/>
      <c r="J89" s="39"/>
      <c r="K89" s="36"/>
      <c r="L89" s="39"/>
      <c r="M89" s="34"/>
      <c r="N89" s="39"/>
      <c r="O89" s="125">
        <v>2</v>
      </c>
      <c r="P89" s="102">
        <v>1.2488425925925925E-2</v>
      </c>
      <c r="Q89" s="36"/>
      <c r="R89" s="39"/>
      <c r="S89" s="36"/>
      <c r="T89" s="34"/>
      <c r="U89" s="52"/>
      <c r="V89" s="36"/>
      <c r="W89" s="39"/>
      <c r="X89" s="36"/>
      <c r="Y89" s="39"/>
      <c r="Z89" s="36"/>
      <c r="AA89" s="39"/>
      <c r="AB89" s="34"/>
      <c r="AC89" s="39"/>
      <c r="AD89" s="36"/>
      <c r="AE89" s="42"/>
    </row>
    <row r="90" spans="1:31" ht="14.95" customHeight="1" x14ac:dyDescent="0.25">
      <c r="A90" s="37" t="s">
        <v>114</v>
      </c>
      <c r="B90" s="38" t="s">
        <v>6</v>
      </c>
      <c r="C90" s="54">
        <f t="shared" si="8"/>
        <v>43</v>
      </c>
      <c r="D90" s="35">
        <f t="shared" si="10"/>
        <v>5.1574074074074078E-2</v>
      </c>
      <c r="E90" s="61">
        <f t="shared" si="9"/>
        <v>2</v>
      </c>
      <c r="F90" s="77">
        <f t="shared" si="11"/>
        <v>0</v>
      </c>
      <c r="G90" s="104">
        <v>35</v>
      </c>
      <c r="H90" s="102">
        <v>1.8819444444444448E-2</v>
      </c>
      <c r="I90" s="34"/>
      <c r="J90" s="39"/>
      <c r="K90" s="125">
        <v>8</v>
      </c>
      <c r="L90" s="102">
        <v>3.2754629629629627E-2</v>
      </c>
      <c r="M90" s="34"/>
      <c r="N90" s="39"/>
      <c r="O90" s="36"/>
      <c r="P90" s="39"/>
      <c r="Q90" s="36"/>
      <c r="R90" s="39"/>
      <c r="S90" s="36"/>
      <c r="T90" s="34"/>
      <c r="U90" s="52"/>
      <c r="V90" s="36"/>
      <c r="W90" s="39"/>
      <c r="X90" s="36"/>
      <c r="Y90" s="39"/>
      <c r="Z90" s="36"/>
      <c r="AA90" s="39"/>
      <c r="AB90" s="34"/>
      <c r="AC90" s="39"/>
      <c r="AD90" s="36"/>
      <c r="AE90" s="42"/>
    </row>
    <row r="91" spans="1:31" ht="14.95" customHeight="1" x14ac:dyDescent="0.25">
      <c r="A91" s="37" t="s">
        <v>133</v>
      </c>
      <c r="B91" s="38" t="s">
        <v>5</v>
      </c>
      <c r="C91" s="54">
        <f t="shared" si="8"/>
        <v>55</v>
      </c>
      <c r="D91" s="35">
        <f t="shared" si="10"/>
        <v>3.8969907407407411E-2</v>
      </c>
      <c r="E91" s="61">
        <f t="shared" si="9"/>
        <v>2</v>
      </c>
      <c r="F91" s="77">
        <f t="shared" si="11"/>
        <v>0</v>
      </c>
      <c r="G91" s="101">
        <v>42</v>
      </c>
      <c r="H91" s="102">
        <v>2.2476851851851855E-2</v>
      </c>
      <c r="I91" s="34"/>
      <c r="J91" s="39"/>
      <c r="K91" s="36"/>
      <c r="L91" s="39"/>
      <c r="M91" s="34"/>
      <c r="N91" s="39"/>
      <c r="O91" s="123">
        <v>13</v>
      </c>
      <c r="P91" s="124">
        <v>1.6493055555555556E-2</v>
      </c>
      <c r="Q91" s="36"/>
      <c r="R91" s="39"/>
      <c r="S91" s="36"/>
      <c r="T91" s="34"/>
      <c r="U91" s="52"/>
      <c r="V91" s="36"/>
      <c r="W91" s="39"/>
      <c r="X91" s="36"/>
      <c r="Y91" s="39"/>
      <c r="Z91" s="36"/>
      <c r="AA91" s="39"/>
      <c r="AB91" s="34"/>
      <c r="AC91" s="39"/>
      <c r="AD91" s="36"/>
      <c r="AE91" s="42"/>
    </row>
    <row r="92" spans="1:31" ht="14.95" customHeight="1" x14ac:dyDescent="0.25">
      <c r="A92" s="37" t="s">
        <v>119</v>
      </c>
      <c r="B92" s="38" t="s">
        <v>21</v>
      </c>
      <c r="C92" s="54">
        <f t="shared" si="8"/>
        <v>59</v>
      </c>
      <c r="D92" s="35">
        <f t="shared" si="10"/>
        <v>4.0729166666666664E-2</v>
      </c>
      <c r="E92" s="61">
        <f t="shared" si="9"/>
        <v>2</v>
      </c>
      <c r="F92" s="77">
        <f t="shared" si="11"/>
        <v>0</v>
      </c>
      <c r="G92" s="101">
        <v>43</v>
      </c>
      <c r="H92" s="102">
        <v>2.2534722222222223E-2</v>
      </c>
      <c r="I92" s="34"/>
      <c r="J92" s="39"/>
      <c r="K92" s="36"/>
      <c r="L92" s="39"/>
      <c r="M92" s="34"/>
      <c r="N92" s="39"/>
      <c r="O92" s="125">
        <v>16</v>
      </c>
      <c r="P92" s="102">
        <v>1.8194444444444444E-2</v>
      </c>
      <c r="Q92" s="36"/>
      <c r="R92" s="39"/>
      <c r="S92" s="36"/>
      <c r="T92" s="34"/>
      <c r="U92" s="52"/>
      <c r="V92" s="36"/>
      <c r="W92" s="39"/>
      <c r="X92" s="36"/>
      <c r="Y92" s="39"/>
      <c r="Z92" s="36"/>
      <c r="AA92" s="39"/>
      <c r="AB92" s="34"/>
      <c r="AC92" s="39"/>
      <c r="AD92" s="36"/>
      <c r="AE92" s="42"/>
    </row>
    <row r="93" spans="1:31" ht="14.95" customHeight="1" x14ac:dyDescent="0.25">
      <c r="A93" s="37" t="s">
        <v>138</v>
      </c>
      <c r="B93" s="38" t="s">
        <v>9</v>
      </c>
      <c r="C93" s="92">
        <f t="shared" si="8"/>
        <v>2</v>
      </c>
      <c r="D93" s="93">
        <f t="shared" si="10"/>
        <v>0.2341550925925926</v>
      </c>
      <c r="E93" s="94">
        <f t="shared" si="9"/>
        <v>1</v>
      </c>
      <c r="F93" s="95">
        <f t="shared" si="11"/>
        <v>0</v>
      </c>
      <c r="G93" s="64"/>
      <c r="H93" s="39"/>
      <c r="I93" s="114">
        <v>2</v>
      </c>
      <c r="J93" s="115">
        <v>0.2341550925925926</v>
      </c>
      <c r="K93" s="91"/>
      <c r="L93" s="96"/>
      <c r="M93" s="97"/>
      <c r="N93" s="96"/>
      <c r="O93" s="91"/>
      <c r="P93" s="96"/>
      <c r="Q93" s="91"/>
      <c r="R93" s="39"/>
      <c r="S93" s="36"/>
      <c r="T93" s="34"/>
      <c r="U93" s="52"/>
      <c r="V93" s="36"/>
      <c r="W93" s="39"/>
      <c r="X93" s="36"/>
      <c r="Y93" s="39"/>
      <c r="Z93" s="36"/>
      <c r="AA93" s="39"/>
      <c r="AB93" s="34"/>
      <c r="AC93" s="39"/>
      <c r="AD93" s="36"/>
      <c r="AE93" s="42"/>
    </row>
    <row r="94" spans="1:31" ht="14.95" customHeight="1" x14ac:dyDescent="0.25">
      <c r="A94" s="37" t="s">
        <v>140</v>
      </c>
      <c r="B94" s="38" t="s">
        <v>21</v>
      </c>
      <c r="C94" s="54">
        <f t="shared" si="8"/>
        <v>5</v>
      </c>
      <c r="D94" s="35">
        <f t="shared" si="10"/>
        <v>0.15082175925925925</v>
      </c>
      <c r="E94" s="61">
        <f t="shared" si="9"/>
        <v>1</v>
      </c>
      <c r="F94" s="77">
        <f t="shared" si="11"/>
        <v>0</v>
      </c>
      <c r="G94" s="64"/>
      <c r="H94" s="39"/>
      <c r="I94" s="116">
        <v>5</v>
      </c>
      <c r="J94" s="102">
        <v>0.15082175925925925</v>
      </c>
      <c r="K94" s="36"/>
      <c r="L94" s="39"/>
      <c r="M94" s="34"/>
      <c r="N94" s="39"/>
      <c r="O94" s="36"/>
      <c r="P94" s="39"/>
      <c r="Q94" s="36"/>
      <c r="R94" s="39"/>
      <c r="S94" s="36"/>
      <c r="T94" s="34"/>
      <c r="U94" s="52"/>
      <c r="V94" s="36"/>
      <c r="W94" s="39"/>
      <c r="X94" s="36"/>
      <c r="Y94" s="39"/>
      <c r="Z94" s="36"/>
      <c r="AA94" s="39"/>
      <c r="AB94" s="34"/>
      <c r="AC94" s="39"/>
      <c r="AD94" s="36"/>
      <c r="AE94" s="42"/>
    </row>
    <row r="95" spans="1:31" ht="14.95" customHeight="1" x14ac:dyDescent="0.25">
      <c r="A95" s="37" t="s">
        <v>141</v>
      </c>
      <c r="B95" s="38" t="s">
        <v>21</v>
      </c>
      <c r="C95" s="54">
        <f t="shared" si="8"/>
        <v>7</v>
      </c>
      <c r="D95" s="35">
        <f t="shared" si="10"/>
        <v>0.17672453703703703</v>
      </c>
      <c r="E95" s="61">
        <f t="shared" si="9"/>
        <v>1</v>
      </c>
      <c r="F95" s="77">
        <f t="shared" si="11"/>
        <v>0</v>
      </c>
      <c r="G95" s="64"/>
      <c r="H95" s="39"/>
      <c r="I95" s="116">
        <v>7</v>
      </c>
      <c r="J95" s="102">
        <v>0.17672453703703703</v>
      </c>
      <c r="K95" s="36"/>
      <c r="L95" s="39"/>
      <c r="M95" s="34"/>
      <c r="N95" s="39"/>
      <c r="O95" s="36"/>
      <c r="P95" s="39"/>
      <c r="Q95" s="36"/>
      <c r="R95" s="39"/>
      <c r="S95" s="36"/>
      <c r="T95" s="34"/>
      <c r="U95" s="52"/>
      <c r="V95" s="36"/>
      <c r="W95" s="39"/>
      <c r="X95" s="36"/>
      <c r="Y95" s="39"/>
      <c r="Z95" s="36"/>
      <c r="AA95" s="39"/>
      <c r="AB95" s="34"/>
      <c r="AC95" s="39"/>
      <c r="AD95" s="36"/>
      <c r="AE95" s="42"/>
    </row>
    <row r="96" spans="1:31" ht="14.95" customHeight="1" x14ac:dyDescent="0.25">
      <c r="A96" s="37" t="s">
        <v>157</v>
      </c>
      <c r="B96" s="38" t="s">
        <v>10</v>
      </c>
      <c r="C96" s="54">
        <f t="shared" si="8"/>
        <v>8</v>
      </c>
      <c r="D96" s="35">
        <f t="shared" si="10"/>
        <v>3.7499999999999999E-2</v>
      </c>
      <c r="E96" s="61">
        <f t="shared" si="9"/>
        <v>1</v>
      </c>
      <c r="F96" s="77">
        <f t="shared" si="11"/>
        <v>0</v>
      </c>
      <c r="G96" s="64"/>
      <c r="H96" s="39"/>
      <c r="I96" s="34"/>
      <c r="J96" s="39"/>
      <c r="K96" s="125">
        <v>8</v>
      </c>
      <c r="L96" s="102">
        <v>3.7499999999999999E-2</v>
      </c>
      <c r="M96" s="34"/>
      <c r="N96" s="39"/>
      <c r="O96" s="91"/>
      <c r="P96" s="96"/>
      <c r="Q96" s="91"/>
      <c r="R96" s="96"/>
      <c r="S96" s="97"/>
      <c r="T96" s="97"/>
      <c r="U96" s="98"/>
      <c r="V96" s="91"/>
      <c r="W96" s="96"/>
      <c r="X96" s="91"/>
      <c r="Y96" s="96"/>
      <c r="Z96" s="91"/>
      <c r="AA96" s="96"/>
      <c r="AB96" s="97"/>
      <c r="AC96" s="93"/>
      <c r="AD96" s="91"/>
      <c r="AE96" s="99"/>
    </row>
    <row r="97" spans="1:31" ht="14.95" customHeight="1" x14ac:dyDescent="0.25">
      <c r="A97" s="37" t="s">
        <v>78</v>
      </c>
      <c r="B97" s="38" t="s">
        <v>21</v>
      </c>
      <c r="C97" s="54">
        <f t="shared" si="8"/>
        <v>8</v>
      </c>
      <c r="D97" s="35">
        <f t="shared" si="10"/>
        <v>1.5532407407407406E-2</v>
      </c>
      <c r="E97" s="61">
        <f t="shared" si="9"/>
        <v>1</v>
      </c>
      <c r="F97" s="77">
        <f t="shared" si="11"/>
        <v>0</v>
      </c>
      <c r="G97" s="101">
        <v>8</v>
      </c>
      <c r="H97" s="102">
        <v>1.5532407407407406E-2</v>
      </c>
      <c r="I97" s="34"/>
      <c r="J97" s="39"/>
      <c r="K97" s="36"/>
      <c r="L97" s="39"/>
      <c r="M97" s="34"/>
      <c r="N97" s="39"/>
      <c r="O97" s="36"/>
      <c r="P97" s="39"/>
      <c r="Q97" s="36"/>
      <c r="R97" s="39"/>
      <c r="S97" s="36"/>
      <c r="T97" s="34"/>
      <c r="U97" s="52"/>
      <c r="V97" s="36"/>
      <c r="W97" s="39"/>
      <c r="X97" s="36"/>
      <c r="Y97" s="39"/>
      <c r="Z97" s="36"/>
      <c r="AA97" s="39"/>
      <c r="AB97" s="34"/>
      <c r="AC97" s="39"/>
      <c r="AD97" s="36"/>
      <c r="AE97" s="42"/>
    </row>
    <row r="98" spans="1:31" ht="14.95" customHeight="1" x14ac:dyDescent="0.25">
      <c r="A98" s="37" t="s">
        <v>159</v>
      </c>
      <c r="B98" s="38" t="s">
        <v>8</v>
      </c>
      <c r="C98" s="54">
        <f t="shared" si="8"/>
        <v>9</v>
      </c>
      <c r="D98" s="35">
        <f t="shared" si="10"/>
        <v>0.13186342592592593</v>
      </c>
      <c r="E98" s="61">
        <f t="shared" si="9"/>
        <v>1</v>
      </c>
      <c r="F98" s="77">
        <f t="shared" si="11"/>
        <v>0</v>
      </c>
      <c r="G98" s="81"/>
      <c r="H98" s="39"/>
      <c r="I98" s="34"/>
      <c r="J98" s="39"/>
      <c r="K98" s="36"/>
      <c r="L98" s="39"/>
      <c r="M98" s="116">
        <v>9</v>
      </c>
      <c r="N98" s="102">
        <v>0.13186342592592593</v>
      </c>
      <c r="O98" s="91"/>
      <c r="P98" s="96"/>
      <c r="Q98" s="91"/>
      <c r="R98" s="96"/>
      <c r="S98" s="97"/>
      <c r="T98" s="97"/>
      <c r="U98" s="98"/>
      <c r="V98" s="91"/>
      <c r="W98" s="96"/>
      <c r="X98" s="91"/>
      <c r="Y98" s="96"/>
      <c r="Z98" s="91"/>
      <c r="AA98" s="96"/>
      <c r="AB98" s="97"/>
      <c r="AC98" s="93"/>
      <c r="AD98" s="91"/>
      <c r="AE98" s="99"/>
    </row>
    <row r="99" spans="1:31" ht="14.95" customHeight="1" x14ac:dyDescent="0.25">
      <c r="A99" s="37" t="s">
        <v>62</v>
      </c>
      <c r="B99" s="38" t="s">
        <v>5</v>
      </c>
      <c r="C99" s="54">
        <f t="shared" si="8"/>
        <v>10</v>
      </c>
      <c r="D99" s="35">
        <f t="shared" si="10"/>
        <v>1.5625E-2</v>
      </c>
      <c r="E99" s="61">
        <f t="shared" si="9"/>
        <v>1</v>
      </c>
      <c r="F99" s="77">
        <f t="shared" si="11"/>
        <v>0</v>
      </c>
      <c r="G99" s="101">
        <v>10</v>
      </c>
      <c r="H99" s="102">
        <v>1.5625E-2</v>
      </c>
      <c r="I99" s="34"/>
      <c r="J99" s="39"/>
      <c r="K99" s="36"/>
      <c r="L99" s="39"/>
      <c r="M99" s="34"/>
      <c r="N99" s="39"/>
      <c r="O99" s="91"/>
      <c r="P99" s="96"/>
      <c r="Q99" s="36"/>
      <c r="R99" s="39"/>
      <c r="S99" s="36"/>
      <c r="T99" s="34"/>
      <c r="U99" s="52"/>
      <c r="V99" s="36"/>
      <c r="W99" s="39"/>
      <c r="X99" s="36"/>
      <c r="Y99" s="39"/>
      <c r="Z99" s="36"/>
      <c r="AA99" s="39"/>
      <c r="AB99" s="34"/>
      <c r="AC99" s="39"/>
      <c r="AD99" s="36"/>
      <c r="AE99" s="42"/>
    </row>
    <row r="100" spans="1:31" ht="14.95" customHeight="1" x14ac:dyDescent="0.25">
      <c r="A100" s="37" t="s">
        <v>103</v>
      </c>
      <c r="B100" s="38" t="s">
        <v>8</v>
      </c>
      <c r="C100" s="92">
        <f t="shared" ref="C100:C120" si="12">SUM(G100,I100,K100,M100,O100,Q100,S100,V100,X100,Z100,AB100,AD100)</f>
        <v>11</v>
      </c>
      <c r="D100" s="93">
        <f t="shared" si="10"/>
        <v>2.1006944444444443E-2</v>
      </c>
      <c r="E100" s="94">
        <f t="shared" ref="E100:E120" si="13">COUNT(G100,I100,K100,M100,O100,Q100,S100,V100,X100,Z100)</f>
        <v>1</v>
      </c>
      <c r="F100" s="95">
        <f t="shared" si="11"/>
        <v>0</v>
      </c>
      <c r="G100" s="101">
        <v>11</v>
      </c>
      <c r="H100" s="102">
        <v>2.1006944444444443E-2</v>
      </c>
      <c r="I100" s="97"/>
      <c r="J100" s="93"/>
      <c r="K100" s="91"/>
      <c r="L100" s="96"/>
      <c r="M100" s="97"/>
      <c r="N100" s="96"/>
      <c r="O100" s="91"/>
      <c r="P100" s="96"/>
      <c r="Q100" s="91"/>
      <c r="R100" s="96"/>
      <c r="S100" s="97"/>
      <c r="T100" s="97"/>
      <c r="U100" s="98"/>
      <c r="V100" s="91"/>
      <c r="W100" s="96"/>
      <c r="X100" s="91"/>
      <c r="Y100" s="96"/>
      <c r="Z100" s="91"/>
      <c r="AA100" s="96"/>
      <c r="AB100" s="97"/>
      <c r="AC100" s="93"/>
      <c r="AD100" s="91"/>
      <c r="AE100" s="99"/>
    </row>
    <row r="101" spans="1:31" ht="14.95" customHeight="1" x14ac:dyDescent="0.25">
      <c r="A101" s="37" t="s">
        <v>94</v>
      </c>
      <c r="B101" s="38" t="s">
        <v>5</v>
      </c>
      <c r="C101" s="54">
        <f t="shared" si="12"/>
        <v>14</v>
      </c>
      <c r="D101" s="35">
        <f t="shared" si="10"/>
        <v>1.6006944444444445E-2</v>
      </c>
      <c r="E101" s="61">
        <f t="shared" si="13"/>
        <v>1</v>
      </c>
      <c r="F101" s="77">
        <f t="shared" si="11"/>
        <v>0</v>
      </c>
      <c r="G101" s="101">
        <v>14</v>
      </c>
      <c r="H101" s="102">
        <v>1.6006944444444445E-2</v>
      </c>
      <c r="I101" s="34"/>
      <c r="J101" s="39"/>
      <c r="K101" s="36"/>
      <c r="L101" s="39"/>
      <c r="M101" s="34"/>
      <c r="N101" s="39"/>
      <c r="O101" s="91"/>
      <c r="P101" s="96"/>
      <c r="Q101" s="36"/>
      <c r="R101" s="39"/>
      <c r="S101" s="36"/>
      <c r="T101" s="34"/>
      <c r="U101" s="52"/>
      <c r="V101" s="36"/>
      <c r="W101" s="39"/>
      <c r="X101" s="36"/>
      <c r="Y101" s="39"/>
      <c r="Z101" s="36"/>
      <c r="AA101" s="39"/>
      <c r="AB101" s="34"/>
      <c r="AC101" s="39"/>
      <c r="AD101" s="36"/>
      <c r="AE101" s="42"/>
    </row>
    <row r="102" spans="1:31" ht="14.95" customHeight="1" x14ac:dyDescent="0.25">
      <c r="A102" s="37" t="s">
        <v>161</v>
      </c>
      <c r="B102" s="38" t="s">
        <v>0</v>
      </c>
      <c r="C102" s="54">
        <f t="shared" si="12"/>
        <v>14</v>
      </c>
      <c r="D102" s="35">
        <f t="shared" si="10"/>
        <v>0.14546296296296296</v>
      </c>
      <c r="E102" s="61">
        <f t="shared" si="13"/>
        <v>1</v>
      </c>
      <c r="F102" s="77">
        <f t="shared" si="11"/>
        <v>0</v>
      </c>
      <c r="G102" s="81"/>
      <c r="H102" s="39"/>
      <c r="I102" s="34"/>
      <c r="J102" s="39"/>
      <c r="K102" s="36"/>
      <c r="L102" s="39"/>
      <c r="M102" s="116">
        <v>14</v>
      </c>
      <c r="N102" s="102">
        <v>0.14546296296296296</v>
      </c>
      <c r="O102" s="36"/>
      <c r="P102" s="39"/>
      <c r="Q102" s="36"/>
      <c r="R102" s="39"/>
      <c r="S102" s="36"/>
      <c r="T102" s="34"/>
      <c r="U102" s="52"/>
      <c r="V102" s="36"/>
      <c r="W102" s="39"/>
      <c r="X102" s="36"/>
      <c r="Y102" s="39"/>
      <c r="Z102" s="36"/>
      <c r="AA102" s="39"/>
      <c r="AB102" s="34"/>
      <c r="AC102" s="39"/>
      <c r="AD102" s="36"/>
      <c r="AE102" s="42"/>
    </row>
    <row r="103" spans="1:31" ht="14.95" customHeight="1" x14ac:dyDescent="0.25">
      <c r="A103" s="37" t="s">
        <v>92</v>
      </c>
      <c r="B103" s="38" t="s">
        <v>9</v>
      </c>
      <c r="C103" s="92">
        <f t="shared" si="12"/>
        <v>15</v>
      </c>
      <c r="D103" s="93">
        <f t="shared" si="10"/>
        <v>2.2372685185185186E-2</v>
      </c>
      <c r="E103" s="94">
        <f t="shared" si="13"/>
        <v>1</v>
      </c>
      <c r="F103" s="95">
        <f t="shared" si="11"/>
        <v>0</v>
      </c>
      <c r="G103" s="101">
        <v>15</v>
      </c>
      <c r="H103" s="102">
        <v>2.2372685185185186E-2</v>
      </c>
      <c r="I103" s="97"/>
      <c r="J103" s="93"/>
      <c r="K103" s="91"/>
      <c r="L103" s="96"/>
      <c r="M103" s="97"/>
      <c r="N103" s="96"/>
      <c r="O103" s="91"/>
      <c r="P103" s="96"/>
      <c r="Q103" s="91"/>
      <c r="R103" s="96"/>
      <c r="S103" s="97"/>
      <c r="T103" s="97"/>
      <c r="U103" s="98"/>
      <c r="V103" s="91"/>
      <c r="W103" s="96"/>
      <c r="X103" s="91"/>
      <c r="Y103" s="96"/>
      <c r="Z103" s="91"/>
      <c r="AA103" s="96"/>
      <c r="AB103" s="97"/>
      <c r="AC103" s="93"/>
      <c r="AD103" s="91"/>
      <c r="AE103" s="99"/>
    </row>
    <row r="104" spans="1:31" ht="14.95" customHeight="1" x14ac:dyDescent="0.25">
      <c r="A104" s="37" t="s">
        <v>160</v>
      </c>
      <c r="B104" s="38" t="s">
        <v>9</v>
      </c>
      <c r="C104" s="54">
        <f t="shared" si="12"/>
        <v>15</v>
      </c>
      <c r="D104" s="35">
        <f t="shared" si="10"/>
        <v>0.14386574074074074</v>
      </c>
      <c r="E104" s="61">
        <f t="shared" si="13"/>
        <v>1</v>
      </c>
      <c r="F104" s="77">
        <f t="shared" si="11"/>
        <v>0</v>
      </c>
      <c r="G104" s="81"/>
      <c r="H104" s="39"/>
      <c r="I104" s="34"/>
      <c r="J104" s="39"/>
      <c r="K104" s="36"/>
      <c r="L104" s="39"/>
      <c r="M104" s="116">
        <v>15</v>
      </c>
      <c r="N104" s="102">
        <v>0.14386574074074074</v>
      </c>
      <c r="O104" s="91"/>
      <c r="P104" s="96"/>
      <c r="Q104" s="91"/>
      <c r="R104" s="96"/>
      <c r="S104" s="97"/>
      <c r="T104" s="97"/>
      <c r="U104" s="98"/>
      <c r="V104" s="91"/>
      <c r="W104" s="96"/>
      <c r="X104" s="91"/>
      <c r="Y104" s="96"/>
      <c r="Z104" s="91"/>
      <c r="AA104" s="96"/>
      <c r="AB104" s="97"/>
      <c r="AC104" s="93"/>
      <c r="AD104" s="91"/>
      <c r="AE104" s="99"/>
    </row>
    <row r="105" spans="1:31" ht="14.95" customHeight="1" x14ac:dyDescent="0.25">
      <c r="A105" s="37" t="s">
        <v>69</v>
      </c>
      <c r="B105" s="38" t="s">
        <v>0</v>
      </c>
      <c r="C105" s="54">
        <f t="shared" si="12"/>
        <v>15</v>
      </c>
      <c r="D105" s="35">
        <f t="shared" si="10"/>
        <v>1.6493055555555556E-2</v>
      </c>
      <c r="E105" s="61">
        <f t="shared" si="13"/>
        <v>1</v>
      </c>
      <c r="F105" s="77">
        <f t="shared" si="11"/>
        <v>0</v>
      </c>
      <c r="G105" s="101">
        <v>15</v>
      </c>
      <c r="H105" s="102">
        <v>1.6493055555555556E-2</v>
      </c>
      <c r="I105" s="34"/>
      <c r="J105" s="39"/>
      <c r="K105" s="36"/>
      <c r="L105" s="39"/>
      <c r="M105" s="34"/>
      <c r="N105" s="39"/>
      <c r="O105" s="36"/>
      <c r="P105" s="39"/>
      <c r="Q105" s="36"/>
      <c r="R105" s="39"/>
      <c r="S105" s="36"/>
      <c r="T105" s="34"/>
      <c r="U105" s="52"/>
      <c r="V105" s="36"/>
      <c r="W105" s="39"/>
      <c r="X105" s="36"/>
      <c r="Y105" s="39"/>
      <c r="Z105" s="36"/>
      <c r="AA105" s="39"/>
      <c r="AB105" s="34"/>
      <c r="AC105" s="39"/>
      <c r="AD105" s="36"/>
      <c r="AE105" s="42"/>
    </row>
    <row r="106" spans="1:31" ht="14.95" customHeight="1" x14ac:dyDescent="0.25">
      <c r="A106" s="37" t="s">
        <v>64</v>
      </c>
      <c r="B106" s="38" t="s">
        <v>5</v>
      </c>
      <c r="C106" s="54">
        <f t="shared" si="12"/>
        <v>17</v>
      </c>
      <c r="D106" s="35">
        <f t="shared" si="10"/>
        <v>1.6689814814814817E-2</v>
      </c>
      <c r="E106" s="61">
        <f t="shared" si="13"/>
        <v>1</v>
      </c>
      <c r="F106" s="77">
        <f t="shared" si="11"/>
        <v>0</v>
      </c>
      <c r="G106" s="104">
        <v>17</v>
      </c>
      <c r="H106" s="102">
        <v>1.6689814814814817E-2</v>
      </c>
      <c r="I106" s="34"/>
      <c r="J106" s="39"/>
      <c r="K106" s="36"/>
      <c r="L106" s="39"/>
      <c r="M106" s="34"/>
      <c r="N106" s="39"/>
      <c r="O106" s="36"/>
      <c r="P106" s="39"/>
      <c r="Q106" s="36"/>
      <c r="R106" s="39"/>
      <c r="S106" s="36"/>
      <c r="T106" s="34"/>
      <c r="U106" s="52"/>
      <c r="V106" s="36"/>
      <c r="W106" s="39"/>
      <c r="X106" s="36"/>
      <c r="Y106" s="39"/>
      <c r="Z106" s="36"/>
      <c r="AA106" s="39"/>
      <c r="AB106" s="34"/>
      <c r="AC106" s="39"/>
      <c r="AD106" s="36"/>
      <c r="AE106" s="42"/>
    </row>
    <row r="107" spans="1:31" ht="14.95" customHeight="1" x14ac:dyDescent="0.25">
      <c r="A107" s="37" t="s">
        <v>75</v>
      </c>
      <c r="B107" s="38" t="s">
        <v>10</v>
      </c>
      <c r="C107" s="92">
        <f t="shared" si="12"/>
        <v>20</v>
      </c>
      <c r="D107" s="93">
        <f t="shared" si="10"/>
        <v>2.4641203703703703E-2</v>
      </c>
      <c r="E107" s="94">
        <f t="shared" si="13"/>
        <v>1</v>
      </c>
      <c r="F107" s="95">
        <f t="shared" si="11"/>
        <v>0</v>
      </c>
      <c r="G107" s="101">
        <v>20</v>
      </c>
      <c r="H107" s="102">
        <v>2.4641203703703703E-2</v>
      </c>
      <c r="I107" s="97"/>
      <c r="J107" s="93"/>
      <c r="K107" s="91"/>
      <c r="L107" s="96"/>
      <c r="M107" s="97"/>
      <c r="N107" s="96"/>
      <c r="O107" s="36"/>
      <c r="P107" s="39"/>
      <c r="Q107" s="36"/>
      <c r="R107" s="96"/>
      <c r="S107" s="97"/>
      <c r="T107" s="97"/>
      <c r="U107" s="98"/>
      <c r="V107" s="91"/>
      <c r="W107" s="96"/>
      <c r="X107" s="91"/>
      <c r="Y107" s="96"/>
      <c r="Z107" s="91"/>
      <c r="AA107" s="96"/>
      <c r="AB107" s="97"/>
      <c r="AC107" s="93"/>
      <c r="AD107" s="91"/>
      <c r="AE107" s="99"/>
    </row>
    <row r="108" spans="1:31" ht="14.95" customHeight="1" x14ac:dyDescent="0.25">
      <c r="A108" s="37" t="s">
        <v>99</v>
      </c>
      <c r="B108" s="38" t="s">
        <v>9</v>
      </c>
      <c r="C108" s="92">
        <f t="shared" si="12"/>
        <v>21</v>
      </c>
      <c r="D108" s="93">
        <f t="shared" si="10"/>
        <v>2.480324074074074E-2</v>
      </c>
      <c r="E108" s="94">
        <f t="shared" si="13"/>
        <v>1</v>
      </c>
      <c r="F108" s="95">
        <f t="shared" si="11"/>
        <v>0</v>
      </c>
      <c r="G108" s="101">
        <v>21</v>
      </c>
      <c r="H108" s="102">
        <v>2.480324074074074E-2</v>
      </c>
      <c r="I108" s="97"/>
      <c r="J108" s="93"/>
      <c r="K108" s="91"/>
      <c r="L108" s="96"/>
      <c r="M108" s="97"/>
      <c r="N108" s="96"/>
      <c r="O108" s="91"/>
      <c r="P108" s="96"/>
      <c r="Q108" s="91"/>
      <c r="R108" s="39"/>
      <c r="S108" s="36"/>
      <c r="T108" s="34"/>
      <c r="U108" s="52"/>
      <c r="V108" s="36"/>
      <c r="W108" s="39"/>
      <c r="X108" s="36"/>
      <c r="Y108" s="39"/>
      <c r="Z108" s="36"/>
      <c r="AA108" s="39"/>
      <c r="AB108" s="34"/>
      <c r="AC108" s="39"/>
      <c r="AD108" s="36"/>
      <c r="AE108" s="42"/>
    </row>
    <row r="109" spans="1:31" ht="14.95" customHeight="1" x14ac:dyDescent="0.25">
      <c r="A109" s="37" t="s">
        <v>135</v>
      </c>
      <c r="B109" s="38" t="s">
        <v>5</v>
      </c>
      <c r="C109" s="54">
        <f t="shared" si="12"/>
        <v>21</v>
      </c>
      <c r="D109" s="35">
        <f t="shared" si="10"/>
        <v>1.7326388888888888E-2</v>
      </c>
      <c r="E109" s="61">
        <f t="shared" si="13"/>
        <v>1</v>
      </c>
      <c r="F109" s="77">
        <f t="shared" si="11"/>
        <v>0</v>
      </c>
      <c r="G109" s="101">
        <v>21</v>
      </c>
      <c r="H109" s="102">
        <v>1.7326388888888888E-2</v>
      </c>
      <c r="I109" s="97"/>
      <c r="J109" s="93"/>
      <c r="K109" s="91"/>
      <c r="L109" s="96"/>
      <c r="M109" s="97"/>
      <c r="N109" s="96"/>
      <c r="O109" s="36"/>
      <c r="P109" s="39"/>
      <c r="Q109" s="36"/>
      <c r="R109" s="39"/>
      <c r="S109" s="36"/>
      <c r="T109" s="34"/>
      <c r="U109" s="52"/>
      <c r="V109" s="36"/>
      <c r="W109" s="39"/>
      <c r="X109" s="36"/>
      <c r="Y109" s="39"/>
      <c r="Z109" s="36"/>
      <c r="AA109" s="39"/>
      <c r="AB109" s="34"/>
      <c r="AC109" s="39"/>
      <c r="AD109" s="36"/>
      <c r="AE109" s="42"/>
    </row>
    <row r="110" spans="1:31" ht="14.95" customHeight="1" x14ac:dyDescent="0.25">
      <c r="A110" s="37" t="s">
        <v>104</v>
      </c>
      <c r="B110" s="38" t="s">
        <v>22</v>
      </c>
      <c r="C110" s="92">
        <f t="shared" si="12"/>
        <v>22</v>
      </c>
      <c r="D110" s="93">
        <f t="shared" si="10"/>
        <v>2.5567129629629634E-2</v>
      </c>
      <c r="E110" s="94">
        <f t="shared" si="13"/>
        <v>1</v>
      </c>
      <c r="F110" s="95">
        <f t="shared" si="11"/>
        <v>0</v>
      </c>
      <c r="G110" s="101">
        <v>22</v>
      </c>
      <c r="H110" s="102">
        <v>2.5567129629629634E-2</v>
      </c>
      <c r="I110" s="97"/>
      <c r="J110" s="93"/>
      <c r="K110" s="91"/>
      <c r="L110" s="96"/>
      <c r="M110" s="97"/>
      <c r="N110" s="96"/>
      <c r="O110" s="91"/>
      <c r="P110" s="96"/>
      <c r="Q110" s="91"/>
      <c r="R110" s="96"/>
      <c r="S110" s="97"/>
      <c r="T110" s="97"/>
      <c r="U110" s="98"/>
      <c r="V110" s="91"/>
      <c r="W110" s="96"/>
      <c r="X110" s="91"/>
      <c r="Y110" s="96"/>
      <c r="Z110" s="91"/>
      <c r="AA110" s="96"/>
      <c r="AB110" s="97"/>
      <c r="AC110" s="93"/>
      <c r="AD110" s="91"/>
      <c r="AE110" s="99"/>
    </row>
    <row r="111" spans="1:31" ht="14.95" customHeight="1" x14ac:dyDescent="0.25">
      <c r="A111" s="37" t="s">
        <v>120</v>
      </c>
      <c r="B111" s="38" t="s">
        <v>21</v>
      </c>
      <c r="C111" s="54">
        <f t="shared" si="12"/>
        <v>24</v>
      </c>
      <c r="D111" s="35">
        <f t="shared" si="10"/>
        <v>1.7731481481481483E-2</v>
      </c>
      <c r="E111" s="61">
        <f t="shared" si="13"/>
        <v>1</v>
      </c>
      <c r="F111" s="77">
        <f t="shared" si="11"/>
        <v>0</v>
      </c>
      <c r="G111" s="101">
        <v>24</v>
      </c>
      <c r="H111" s="102">
        <v>1.7731481481481483E-2</v>
      </c>
      <c r="I111" s="34"/>
      <c r="J111" s="39"/>
      <c r="K111" s="36"/>
      <c r="L111" s="39"/>
      <c r="M111" s="34"/>
      <c r="N111" s="39"/>
      <c r="O111" s="36"/>
      <c r="P111" s="39"/>
      <c r="Q111" s="36"/>
      <c r="R111" s="39"/>
      <c r="S111" s="36"/>
      <c r="T111" s="34"/>
      <c r="U111" s="52"/>
      <c r="V111" s="36"/>
      <c r="W111" s="39"/>
      <c r="X111" s="36"/>
      <c r="Y111" s="39"/>
      <c r="Z111" s="36"/>
      <c r="AA111" s="39"/>
      <c r="AB111" s="34"/>
      <c r="AC111" s="39"/>
      <c r="AD111" s="36"/>
      <c r="AE111" s="42"/>
    </row>
    <row r="112" spans="1:31" ht="14.95" customHeight="1" x14ac:dyDescent="0.25">
      <c r="A112" s="37" t="s">
        <v>122</v>
      </c>
      <c r="B112" s="38" t="s">
        <v>9</v>
      </c>
      <c r="C112" s="92">
        <f t="shared" si="12"/>
        <v>25</v>
      </c>
      <c r="D112" s="93">
        <f t="shared" si="10"/>
        <v>2.6331018518518517E-2</v>
      </c>
      <c r="E112" s="94">
        <f t="shared" si="13"/>
        <v>1</v>
      </c>
      <c r="F112" s="95">
        <f t="shared" si="11"/>
        <v>0</v>
      </c>
      <c r="G112" s="101">
        <v>25</v>
      </c>
      <c r="H112" s="102">
        <v>2.6331018518518517E-2</v>
      </c>
      <c r="I112" s="97"/>
      <c r="J112" s="93"/>
      <c r="K112" s="91"/>
      <c r="L112" s="96"/>
      <c r="M112" s="97"/>
      <c r="N112" s="96"/>
      <c r="O112" s="91"/>
      <c r="P112" s="96"/>
      <c r="Q112" s="91"/>
      <c r="R112" s="39"/>
      <c r="S112" s="36"/>
      <c r="T112" s="34"/>
      <c r="U112" s="52"/>
      <c r="V112" s="36"/>
      <c r="W112" s="39"/>
      <c r="X112" s="36"/>
      <c r="Y112" s="39"/>
      <c r="Z112" s="36"/>
      <c r="AA112" s="39"/>
      <c r="AB112" s="34"/>
      <c r="AC112" s="39"/>
      <c r="AD112" s="36"/>
      <c r="AE112" s="42"/>
    </row>
    <row r="113" spans="1:31" ht="14.95" customHeight="1" x14ac:dyDescent="0.25">
      <c r="A113" s="37" t="s">
        <v>113</v>
      </c>
      <c r="B113" s="38" t="s">
        <v>5</v>
      </c>
      <c r="C113" s="54">
        <f t="shared" si="12"/>
        <v>25</v>
      </c>
      <c r="D113" s="35">
        <f t="shared" ref="D113:D120" si="14">SUM(H113+J113+L113+N113+P113+R113+U113+W113+Y113+AA113+AC113+AE113)</f>
        <v>1.7743055555555557E-2</v>
      </c>
      <c r="E113" s="61">
        <f t="shared" si="13"/>
        <v>1</v>
      </c>
      <c r="F113" s="77">
        <f t="shared" ref="F113:F120" si="15">COUNT(AB113, AD113)</f>
        <v>0</v>
      </c>
      <c r="G113" s="101">
        <v>25</v>
      </c>
      <c r="H113" s="102">
        <v>1.7743055555555557E-2</v>
      </c>
      <c r="I113" s="34"/>
      <c r="J113" s="39"/>
      <c r="K113" s="36"/>
      <c r="L113" s="39"/>
      <c r="M113" s="34"/>
      <c r="N113" s="39"/>
      <c r="O113" s="36"/>
      <c r="P113" s="39"/>
      <c r="Q113" s="36"/>
      <c r="R113" s="39"/>
      <c r="S113" s="36"/>
      <c r="T113" s="34"/>
      <c r="U113" s="52"/>
      <c r="V113" s="36"/>
      <c r="W113" s="39"/>
      <c r="X113" s="36"/>
      <c r="Y113" s="39"/>
      <c r="Z113" s="36"/>
      <c r="AA113" s="39"/>
      <c r="AB113" s="34"/>
      <c r="AC113" s="39"/>
      <c r="AD113" s="36"/>
      <c r="AE113" s="42"/>
    </row>
    <row r="114" spans="1:31" ht="14.95" customHeight="1" x14ac:dyDescent="0.25">
      <c r="A114" s="37" t="s">
        <v>129</v>
      </c>
      <c r="B114" s="38" t="s">
        <v>9</v>
      </c>
      <c r="C114" s="92">
        <f t="shared" si="12"/>
        <v>27</v>
      </c>
      <c r="D114" s="93">
        <f t="shared" si="14"/>
        <v>2.9664351851851855E-2</v>
      </c>
      <c r="E114" s="94">
        <f t="shared" si="13"/>
        <v>1</v>
      </c>
      <c r="F114" s="95">
        <f t="shared" si="15"/>
        <v>0</v>
      </c>
      <c r="G114" s="101">
        <v>27</v>
      </c>
      <c r="H114" s="102">
        <v>2.9664351851851855E-2</v>
      </c>
      <c r="I114" s="97"/>
      <c r="J114" s="93"/>
      <c r="K114" s="91"/>
      <c r="L114" s="96"/>
      <c r="M114" s="97"/>
      <c r="N114" s="96"/>
      <c r="O114" s="91"/>
      <c r="P114" s="96"/>
      <c r="Q114" s="91"/>
      <c r="R114" s="39"/>
      <c r="S114" s="36"/>
      <c r="T114" s="34"/>
      <c r="U114" s="52"/>
      <c r="V114" s="36"/>
      <c r="W114" s="39"/>
      <c r="X114" s="36"/>
      <c r="Y114" s="39"/>
      <c r="Z114" s="36"/>
      <c r="AA114" s="39"/>
      <c r="AB114" s="34"/>
      <c r="AC114" s="39"/>
      <c r="AD114" s="36"/>
      <c r="AE114" s="42"/>
    </row>
    <row r="115" spans="1:31" ht="14.95" customHeight="1" x14ac:dyDescent="0.25">
      <c r="A115" s="37" t="s">
        <v>66</v>
      </c>
      <c r="B115" s="38" t="s">
        <v>6</v>
      </c>
      <c r="C115" s="54">
        <f t="shared" si="12"/>
        <v>29</v>
      </c>
      <c r="D115" s="35">
        <f t="shared" si="14"/>
        <v>1.8101851851851852E-2</v>
      </c>
      <c r="E115" s="61">
        <f t="shared" si="13"/>
        <v>1</v>
      </c>
      <c r="F115" s="77">
        <f t="shared" si="15"/>
        <v>0</v>
      </c>
      <c r="G115" s="101">
        <v>29</v>
      </c>
      <c r="H115" s="102">
        <v>1.8101851851851852E-2</v>
      </c>
      <c r="I115" s="34"/>
      <c r="J115" s="39"/>
      <c r="K115" s="36"/>
      <c r="L115" s="39"/>
      <c r="M115" s="34"/>
      <c r="N115" s="39"/>
      <c r="O115" s="36"/>
      <c r="P115" s="39"/>
      <c r="Q115" s="36"/>
      <c r="R115" s="39"/>
      <c r="S115" s="36"/>
      <c r="T115" s="34"/>
      <c r="U115" s="52"/>
      <c r="V115" s="36"/>
      <c r="W115" s="39"/>
      <c r="X115" s="36"/>
      <c r="Y115" s="39"/>
      <c r="Z115" s="36"/>
      <c r="AA115" s="39"/>
      <c r="AB115" s="34"/>
      <c r="AC115" s="39"/>
      <c r="AD115" s="36"/>
      <c r="AE115" s="42"/>
    </row>
    <row r="116" spans="1:31" ht="14.95" customHeight="1" x14ac:dyDescent="0.25">
      <c r="A116" s="37" t="s">
        <v>81</v>
      </c>
      <c r="B116" s="38" t="s">
        <v>6</v>
      </c>
      <c r="C116" s="54">
        <f t="shared" si="12"/>
        <v>31</v>
      </c>
      <c r="D116" s="35">
        <f t="shared" si="14"/>
        <v>1.8310185185185186E-2</v>
      </c>
      <c r="E116" s="61">
        <f t="shared" si="13"/>
        <v>1</v>
      </c>
      <c r="F116" s="77">
        <f t="shared" si="15"/>
        <v>0</v>
      </c>
      <c r="G116" s="101">
        <v>31</v>
      </c>
      <c r="H116" s="102">
        <v>1.8310185185185186E-2</v>
      </c>
      <c r="I116" s="34"/>
      <c r="J116" s="39"/>
      <c r="K116" s="36"/>
      <c r="L116" s="39"/>
      <c r="M116" s="34"/>
      <c r="N116" s="39"/>
      <c r="O116" s="36"/>
      <c r="P116" s="39"/>
      <c r="Q116" s="36"/>
      <c r="R116" s="39"/>
      <c r="S116" s="36"/>
      <c r="T116" s="34"/>
      <c r="U116" s="52"/>
      <c r="V116" s="36"/>
      <c r="W116" s="39"/>
      <c r="X116" s="36"/>
      <c r="Y116" s="39"/>
      <c r="Z116" s="36"/>
      <c r="AA116" s="39"/>
      <c r="AB116" s="34"/>
      <c r="AC116" s="39"/>
      <c r="AD116" s="36"/>
      <c r="AE116" s="42"/>
    </row>
    <row r="117" spans="1:31" ht="14.95" customHeight="1" x14ac:dyDescent="0.25">
      <c r="A117" s="37" t="s">
        <v>93</v>
      </c>
      <c r="B117" s="38" t="s">
        <v>21</v>
      </c>
      <c r="C117" s="54">
        <f t="shared" si="12"/>
        <v>34</v>
      </c>
      <c r="D117" s="35">
        <f t="shared" si="14"/>
        <v>1.8645833333333334E-2</v>
      </c>
      <c r="E117" s="61">
        <f t="shared" si="13"/>
        <v>1</v>
      </c>
      <c r="F117" s="77">
        <f t="shared" si="15"/>
        <v>0</v>
      </c>
      <c r="G117" s="101">
        <v>34</v>
      </c>
      <c r="H117" s="102">
        <v>1.8645833333333334E-2</v>
      </c>
      <c r="I117" s="34"/>
      <c r="J117" s="39"/>
      <c r="K117" s="36"/>
      <c r="L117" s="39"/>
      <c r="M117" s="34"/>
      <c r="N117" s="39"/>
      <c r="O117" s="36"/>
      <c r="P117" s="39"/>
      <c r="Q117" s="91"/>
      <c r="R117" s="96"/>
      <c r="S117" s="97"/>
      <c r="T117" s="97"/>
      <c r="U117" s="98"/>
      <c r="V117" s="91"/>
      <c r="W117" s="96"/>
      <c r="X117" s="91"/>
      <c r="Y117" s="96"/>
      <c r="Z117" s="91"/>
      <c r="AA117" s="96"/>
      <c r="AB117" s="97"/>
      <c r="AC117" s="93"/>
      <c r="AD117" s="91"/>
      <c r="AE117" s="99"/>
    </row>
    <row r="118" spans="1:31" ht="14.95" customHeight="1" x14ac:dyDescent="0.25">
      <c r="A118" s="37" t="s">
        <v>125</v>
      </c>
      <c r="B118" s="38" t="s">
        <v>7</v>
      </c>
      <c r="C118" s="54">
        <f t="shared" si="12"/>
        <v>41</v>
      </c>
      <c r="D118" s="35">
        <f t="shared" si="14"/>
        <v>2.0856481481481479E-2</v>
      </c>
      <c r="E118" s="61">
        <f t="shared" si="13"/>
        <v>1</v>
      </c>
      <c r="F118" s="77">
        <f t="shared" si="15"/>
        <v>0</v>
      </c>
      <c r="G118" s="101">
        <v>41</v>
      </c>
      <c r="H118" s="102">
        <v>2.0856481481481479E-2</v>
      </c>
      <c r="I118" s="34"/>
      <c r="J118" s="39"/>
      <c r="K118" s="36"/>
      <c r="L118" s="39"/>
      <c r="M118" s="34"/>
      <c r="N118" s="39"/>
      <c r="O118" s="36"/>
      <c r="P118" s="39"/>
      <c r="Q118" s="36"/>
      <c r="R118" s="39"/>
      <c r="S118" s="36"/>
      <c r="T118" s="34"/>
      <c r="U118" s="52"/>
      <c r="V118" s="36"/>
      <c r="W118" s="39"/>
      <c r="X118" s="36"/>
      <c r="Y118" s="39"/>
      <c r="Z118" s="36"/>
      <c r="AA118" s="39"/>
      <c r="AB118" s="34"/>
      <c r="AC118" s="39"/>
      <c r="AD118" s="36"/>
      <c r="AE118" s="42"/>
    </row>
    <row r="119" spans="1:31" ht="14.95" customHeight="1" x14ac:dyDescent="0.25">
      <c r="A119" s="37" t="s">
        <v>130</v>
      </c>
      <c r="B119" s="38" t="s">
        <v>0</v>
      </c>
      <c r="C119" s="54">
        <f t="shared" si="12"/>
        <v>45</v>
      </c>
      <c r="D119" s="35">
        <f t="shared" si="14"/>
        <v>2.9641203703703701E-2</v>
      </c>
      <c r="E119" s="61">
        <f t="shared" si="13"/>
        <v>1</v>
      </c>
      <c r="F119" s="77">
        <f t="shared" si="15"/>
        <v>0</v>
      </c>
      <c r="G119" s="101">
        <v>45</v>
      </c>
      <c r="H119" s="102">
        <v>2.9641203703703701E-2</v>
      </c>
      <c r="I119" s="34"/>
      <c r="J119" s="39"/>
      <c r="K119" s="36"/>
      <c r="L119" s="39"/>
      <c r="M119" s="34"/>
      <c r="N119" s="39"/>
      <c r="O119" s="36"/>
      <c r="P119" s="39"/>
      <c r="Q119" s="36"/>
      <c r="R119" s="39"/>
      <c r="S119" s="36"/>
      <c r="T119" s="34"/>
      <c r="U119" s="52"/>
      <c r="V119" s="36"/>
      <c r="W119" s="39"/>
      <c r="X119" s="36"/>
      <c r="Y119" s="39"/>
      <c r="Z119" s="36"/>
      <c r="AA119" s="39"/>
      <c r="AB119" s="34"/>
      <c r="AC119" s="39"/>
      <c r="AD119" s="36"/>
      <c r="AE119" s="42"/>
    </row>
    <row r="120" spans="1:31" ht="14.95" customHeight="1" thickBot="1" x14ac:dyDescent="0.3">
      <c r="A120" s="37" t="s">
        <v>90</v>
      </c>
      <c r="B120" s="38" t="s">
        <v>25</v>
      </c>
      <c r="C120" s="54">
        <f t="shared" si="12"/>
        <v>46</v>
      </c>
      <c r="D120" s="35">
        <f t="shared" si="14"/>
        <v>3.7824074074074072E-2</v>
      </c>
      <c r="E120" s="61">
        <f t="shared" si="13"/>
        <v>1</v>
      </c>
      <c r="F120" s="77">
        <f t="shared" si="15"/>
        <v>0</v>
      </c>
      <c r="G120" s="101">
        <v>46</v>
      </c>
      <c r="H120" s="102">
        <v>3.7824074074074072E-2</v>
      </c>
      <c r="I120" s="34"/>
      <c r="J120" s="39"/>
      <c r="K120" s="36"/>
      <c r="L120" s="39"/>
      <c r="M120" s="34"/>
      <c r="N120" s="39"/>
      <c r="O120" s="36"/>
      <c r="P120" s="39"/>
      <c r="Q120" s="36"/>
      <c r="R120" s="39"/>
      <c r="S120" s="36"/>
      <c r="T120" s="34"/>
      <c r="U120" s="52"/>
      <c r="V120" s="36"/>
      <c r="W120" s="39"/>
      <c r="X120" s="36"/>
      <c r="Y120" s="39"/>
      <c r="Z120" s="36"/>
      <c r="AA120" s="39"/>
      <c r="AB120" s="34"/>
      <c r="AC120" s="39"/>
      <c r="AD120" s="36"/>
      <c r="AE120" s="42"/>
    </row>
    <row r="121" spans="1:31" ht="14.95" customHeight="1" x14ac:dyDescent="0.25">
      <c r="A121" s="44"/>
      <c r="B121" s="158" t="s">
        <v>37</v>
      </c>
      <c r="C121" s="44" t="s">
        <v>137</v>
      </c>
      <c r="D121" s="45"/>
      <c r="E121" s="58"/>
      <c r="F121" s="58"/>
      <c r="G121" s="183" t="s">
        <v>128</v>
      </c>
      <c r="H121" s="184"/>
      <c r="I121" s="184"/>
      <c r="J121" s="184"/>
      <c r="K121" s="184"/>
      <c r="L121" s="184"/>
      <c r="M121" s="184"/>
      <c r="N121" s="184"/>
      <c r="O121" s="184"/>
      <c r="P121" s="184"/>
      <c r="Q121" s="184"/>
      <c r="R121" s="184"/>
      <c r="S121" s="184"/>
      <c r="T121" s="184"/>
      <c r="U121" s="184"/>
      <c r="V121" s="184"/>
      <c r="W121" s="184"/>
      <c r="X121" s="184"/>
      <c r="Y121" s="184"/>
      <c r="Z121" s="184"/>
      <c r="AA121" s="184"/>
      <c r="AB121" s="184"/>
      <c r="AC121" s="184"/>
      <c r="AD121" s="184"/>
      <c r="AE121" s="185"/>
    </row>
    <row r="122" spans="1:31" ht="14.95" customHeight="1" thickBot="1" x14ac:dyDescent="0.3">
      <c r="B122" s="50"/>
      <c r="C122" t="s">
        <v>35</v>
      </c>
      <c r="D122" s="2"/>
      <c r="G122" s="137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38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3"/>
    </row>
    <row r="123" spans="1:31" ht="14.95" customHeight="1" x14ac:dyDescent="0.25">
      <c r="B123" s="67"/>
      <c r="C123" t="s">
        <v>32</v>
      </c>
      <c r="D123" s="2"/>
      <c r="G123" s="2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2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</row>
    <row r="124" spans="1:31" ht="14.95" customHeight="1" x14ac:dyDescent="0.25">
      <c r="C124" s="2"/>
      <c r="D124" s="2"/>
      <c r="G124" s="160"/>
      <c r="H124" s="76">
        <f>SUM(H85:H123)</f>
        <v>0.59856481481481483</v>
      </c>
      <c r="I124" s="76"/>
      <c r="J124" s="76">
        <f>SUM(J85:J123)</f>
        <v>1.1643518518518519</v>
      </c>
      <c r="K124" s="76"/>
      <c r="L124" s="76">
        <f>SUM(L85:L123)</f>
        <v>7.0254629629629625E-2</v>
      </c>
      <c r="M124" s="76"/>
      <c r="N124" s="76">
        <f>SUM(N85:N123)</f>
        <v>0.50274305555555554</v>
      </c>
      <c r="O124" s="76"/>
      <c r="P124" s="76">
        <f>SUM(P85:P123)</f>
        <v>4.7175925925925927E-2</v>
      </c>
      <c r="Q124" s="76"/>
      <c r="R124" s="76">
        <f>SUM(R85:R123)</f>
        <v>0</v>
      </c>
      <c r="S124" s="76"/>
      <c r="T124" s="2"/>
      <c r="U124" s="76">
        <f>SUM(U85:U123)</f>
        <v>0</v>
      </c>
      <c r="V124" s="76"/>
      <c r="W124" s="76">
        <f>SUM(W85:W123)</f>
        <v>0</v>
      </c>
      <c r="X124" s="76"/>
      <c r="Y124" s="76">
        <f>SUM(Y85:Y123)</f>
        <v>0</v>
      </c>
      <c r="Z124" s="76"/>
      <c r="AA124" s="76">
        <f>SUM(AA85:AA123)</f>
        <v>0</v>
      </c>
      <c r="AB124" s="76"/>
      <c r="AC124" s="76">
        <f>SUM(AC85:AC123)</f>
        <v>0</v>
      </c>
      <c r="AD124" s="76"/>
      <c r="AE124" s="76">
        <f>SUM(AE85:AE123)</f>
        <v>0</v>
      </c>
    </row>
    <row r="125" spans="1:31" ht="14.95" customHeight="1" x14ac:dyDescent="0.25">
      <c r="D125" s="2"/>
      <c r="G125" s="2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2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</row>
    <row r="126" spans="1:31" x14ac:dyDescent="0.25">
      <c r="C126"/>
      <c r="D126"/>
      <c r="L126" s="5"/>
    </row>
  </sheetData>
  <autoFilter ref="A3:AE124" xr:uid="{00000000-0009-0000-0000-000001000000}">
    <filterColumn colId="4">
      <filters blank="1">
        <filter val="1"/>
        <filter val="2"/>
        <filter val="3"/>
        <filter val="4"/>
        <filter val="5"/>
      </filters>
    </filterColumn>
    <sortState xmlns:xlrd2="http://schemas.microsoft.com/office/spreadsheetml/2017/richdata2" ref="A38:AE124">
      <sortCondition descending="1" ref="E3:E124"/>
    </sortState>
  </autoFilter>
  <sortState xmlns:xlrd2="http://schemas.microsoft.com/office/spreadsheetml/2017/richdata2" ref="A37:P86">
    <sortCondition descending="1" ref="E37:E86"/>
    <sortCondition ref="C37:C86"/>
    <sortCondition ref="D37:D86"/>
  </sortState>
  <mergeCells count="16">
    <mergeCell ref="G121:AE121"/>
    <mergeCell ref="A1:F2"/>
    <mergeCell ref="G1:AA1"/>
    <mergeCell ref="AB1:AE1"/>
    <mergeCell ref="G2:H2"/>
    <mergeCell ref="I2:J2"/>
    <mergeCell ref="K2:L2"/>
    <mergeCell ref="M2:N2"/>
    <mergeCell ref="O2:P2"/>
    <mergeCell ref="Q2:R2"/>
    <mergeCell ref="S2:U2"/>
    <mergeCell ref="V2:W2"/>
    <mergeCell ref="X2:Y2"/>
    <mergeCell ref="Z2:AA2"/>
    <mergeCell ref="AB2:AC2"/>
    <mergeCell ref="AD2:AE2"/>
  </mergeCells>
  <pageMargins left="0.7" right="0.7" top="0.75" bottom="0.75" header="0.3" footer="0.3"/>
  <pageSetup paperSize="9" scale="4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O82"/>
  <sheetViews>
    <sheetView zoomScaleNormal="100" workbookViewId="0">
      <pane ySplit="1" topLeftCell="A2" activePane="bottomLeft" state="frozen"/>
      <selection pane="bottomLeft" activeCell="D67" sqref="D67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2" bestFit="1" customWidth="1"/>
    <col min="4" max="4" width="13.375" style="2" customWidth="1"/>
    <col min="5" max="5" width="13.375" style="1" bestFit="1" customWidth="1"/>
    <col min="6" max="6" width="15.875" style="1" bestFit="1" customWidth="1"/>
    <col min="7" max="7" width="9.875" style="2" customWidth="1"/>
    <col min="8" max="8" width="8.875" style="2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6" t="s">
        <v>146</v>
      </c>
      <c r="B1" s="197"/>
      <c r="C1" s="197"/>
      <c r="D1" s="197"/>
      <c r="E1" s="197"/>
      <c r="F1" s="198"/>
      <c r="G1" s="192" t="s">
        <v>41</v>
      </c>
      <c r="H1" s="193"/>
      <c r="I1" s="193" t="s">
        <v>42</v>
      </c>
      <c r="J1" s="194"/>
      <c r="K1" s="193" t="s">
        <v>43</v>
      </c>
      <c r="L1" s="195"/>
    </row>
    <row r="2" spans="1:15" ht="35.35" customHeight="1" thickBot="1" x14ac:dyDescent="0.3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4.95" customHeight="1" x14ac:dyDescent="0.25">
      <c r="A3" s="17" t="s">
        <v>106</v>
      </c>
      <c r="B3" s="139" t="s">
        <v>22</v>
      </c>
      <c r="C3" s="140">
        <v>1</v>
      </c>
      <c r="D3" s="140">
        <f t="shared" ref="D3:D34" si="0">SUM(G3,I3,K3)</f>
        <v>87</v>
      </c>
      <c r="E3" s="141">
        <f t="shared" ref="E3:E34" si="1">SUM(H3+J3+L3)</f>
        <v>7.5312500000000004E-2</v>
      </c>
      <c r="F3" s="142">
        <f t="shared" ref="F3:F34" si="2">COUNT(G3,I3,K3)</f>
        <v>3</v>
      </c>
      <c r="G3" s="143">
        <v>29</v>
      </c>
      <c r="H3" s="144">
        <v>2.2118055555555557E-2</v>
      </c>
      <c r="I3" s="140">
        <v>30</v>
      </c>
      <c r="J3" s="144">
        <v>3.4247685185185187E-2</v>
      </c>
      <c r="K3" s="140">
        <v>28</v>
      </c>
      <c r="L3" s="145">
        <v>1.894675925925926E-2</v>
      </c>
      <c r="N3" s="49"/>
      <c r="O3" t="s">
        <v>27</v>
      </c>
    </row>
    <row r="4" spans="1:15" ht="14.95" customHeight="1" x14ac:dyDescent="0.25">
      <c r="A4" s="37" t="s">
        <v>87</v>
      </c>
      <c r="B4" s="38" t="s">
        <v>22</v>
      </c>
      <c r="C4" s="36">
        <v>2</v>
      </c>
      <c r="D4" s="36">
        <f t="shared" si="0"/>
        <v>59</v>
      </c>
      <c r="E4" s="35">
        <f t="shared" si="1"/>
        <v>3.1666666666666669E-2</v>
      </c>
      <c r="F4" s="61">
        <f t="shared" si="2"/>
        <v>2</v>
      </c>
      <c r="G4" s="64">
        <v>30</v>
      </c>
      <c r="H4" s="39">
        <v>1.695601851851852E-2</v>
      </c>
      <c r="I4" s="36"/>
      <c r="J4" s="39"/>
      <c r="K4" s="36">
        <v>29</v>
      </c>
      <c r="L4" s="42">
        <v>1.4710648148148148E-2</v>
      </c>
      <c r="N4" s="50"/>
      <c r="O4" t="s">
        <v>28</v>
      </c>
    </row>
    <row r="5" spans="1:15" ht="14.95" customHeight="1" x14ac:dyDescent="0.25">
      <c r="A5" s="37" t="s">
        <v>156</v>
      </c>
      <c r="B5" s="38" t="s">
        <v>22</v>
      </c>
      <c r="C5" s="36">
        <v>3</v>
      </c>
      <c r="D5" s="36">
        <f t="shared" si="0"/>
        <v>58</v>
      </c>
      <c r="E5" s="35">
        <f t="shared" si="1"/>
        <v>6.5636574074074069E-2</v>
      </c>
      <c r="F5" s="61">
        <f t="shared" si="2"/>
        <v>2</v>
      </c>
      <c r="G5" s="64"/>
      <c r="H5" s="39"/>
      <c r="I5" s="36">
        <v>29</v>
      </c>
      <c r="J5" s="39">
        <v>4.6759259259259257E-2</v>
      </c>
      <c r="K5" s="36">
        <v>29</v>
      </c>
      <c r="L5" s="42">
        <v>1.8877314814814816E-2</v>
      </c>
    </row>
    <row r="6" spans="1:15" ht="14.95" customHeight="1" x14ac:dyDescent="0.25">
      <c r="A6" s="37" t="s">
        <v>162</v>
      </c>
      <c r="B6" s="38" t="s">
        <v>22</v>
      </c>
      <c r="C6" s="36">
        <v>4</v>
      </c>
      <c r="D6" s="36">
        <f t="shared" si="0"/>
        <v>30</v>
      </c>
      <c r="E6" s="35">
        <f t="shared" si="1"/>
        <v>1.4618055555555556E-2</v>
      </c>
      <c r="F6" s="61">
        <f t="shared" si="2"/>
        <v>1</v>
      </c>
      <c r="G6" s="64"/>
      <c r="H6" s="39"/>
      <c r="I6" s="36"/>
      <c r="J6" s="39"/>
      <c r="K6" s="36">
        <v>30</v>
      </c>
      <c r="L6" s="42">
        <v>1.4618055555555556E-2</v>
      </c>
      <c r="N6" s="75"/>
    </row>
    <row r="7" spans="1:15" ht="14.95" customHeight="1" x14ac:dyDescent="0.25">
      <c r="A7" s="37" t="s">
        <v>104</v>
      </c>
      <c r="B7" s="38" t="s">
        <v>22</v>
      </c>
      <c r="C7" s="36">
        <v>5</v>
      </c>
      <c r="D7" s="36">
        <f t="shared" si="0"/>
        <v>28</v>
      </c>
      <c r="E7" s="35">
        <f t="shared" si="1"/>
        <v>2.5567129629629634E-2</v>
      </c>
      <c r="F7" s="61">
        <f t="shared" si="2"/>
        <v>1</v>
      </c>
      <c r="G7" s="64">
        <v>28</v>
      </c>
      <c r="H7" s="39">
        <v>2.5567129629629634E-2</v>
      </c>
      <c r="I7" s="36"/>
      <c r="J7" s="39"/>
      <c r="K7" s="36"/>
      <c r="L7" s="42"/>
    </row>
    <row r="8" spans="1:15" ht="14.95" customHeight="1" x14ac:dyDescent="0.25">
      <c r="A8" s="13" t="s">
        <v>85</v>
      </c>
      <c r="B8" s="146" t="s">
        <v>8</v>
      </c>
      <c r="C8" s="147">
        <v>1</v>
      </c>
      <c r="D8" s="147">
        <f t="shared" si="0"/>
        <v>85</v>
      </c>
      <c r="E8" s="148">
        <f t="shared" si="1"/>
        <v>9.0983796296296299E-2</v>
      </c>
      <c r="F8" s="149">
        <f t="shared" si="2"/>
        <v>3</v>
      </c>
      <c r="G8" s="150">
        <v>27</v>
      </c>
      <c r="H8" s="151">
        <v>2.2754629629629628E-2</v>
      </c>
      <c r="I8" s="147">
        <v>28</v>
      </c>
      <c r="J8" s="151">
        <v>4.5555555555555551E-2</v>
      </c>
      <c r="K8" s="147">
        <v>30</v>
      </c>
      <c r="L8" s="152">
        <v>2.2673611111111113E-2</v>
      </c>
    </row>
    <row r="9" spans="1:15" ht="14.95" customHeight="1" x14ac:dyDescent="0.25">
      <c r="A9" s="37" t="s">
        <v>112</v>
      </c>
      <c r="B9" s="38" t="s">
        <v>8</v>
      </c>
      <c r="C9" s="36">
        <v>2</v>
      </c>
      <c r="D9" s="36">
        <f t="shared" si="0"/>
        <v>60</v>
      </c>
      <c r="E9" s="35">
        <f t="shared" si="1"/>
        <v>0.05</v>
      </c>
      <c r="F9" s="61">
        <f t="shared" si="2"/>
        <v>2</v>
      </c>
      <c r="G9" s="64">
        <v>30</v>
      </c>
      <c r="H9" s="39">
        <v>1.8148148148148146E-2</v>
      </c>
      <c r="I9" s="36">
        <v>30</v>
      </c>
      <c r="J9" s="39">
        <v>3.1851851851851853E-2</v>
      </c>
      <c r="K9" s="36"/>
      <c r="L9" s="42"/>
    </row>
    <row r="10" spans="1:15" ht="14.95" customHeight="1" x14ac:dyDescent="0.25">
      <c r="A10" s="37" t="s">
        <v>124</v>
      </c>
      <c r="B10" s="38" t="s">
        <v>8</v>
      </c>
      <c r="C10" s="36">
        <v>3</v>
      </c>
      <c r="D10" s="36">
        <f t="shared" si="0"/>
        <v>57</v>
      </c>
      <c r="E10" s="35">
        <f t="shared" si="1"/>
        <v>6.025462962962963E-2</v>
      </c>
      <c r="F10" s="61">
        <f t="shared" si="2"/>
        <v>2</v>
      </c>
      <c r="G10" s="64">
        <v>28</v>
      </c>
      <c r="H10" s="39">
        <v>2.238425925925926E-2</v>
      </c>
      <c r="I10" s="36">
        <v>29</v>
      </c>
      <c r="J10" s="39">
        <v>3.7870370370370367E-2</v>
      </c>
      <c r="K10" s="36"/>
      <c r="L10" s="42"/>
    </row>
    <row r="11" spans="1:15" ht="14.95" customHeight="1" x14ac:dyDescent="0.25">
      <c r="A11" s="37" t="s">
        <v>103</v>
      </c>
      <c r="B11" s="38" t="s">
        <v>8</v>
      </c>
      <c r="C11" s="36">
        <v>4</v>
      </c>
      <c r="D11" s="36">
        <f t="shared" si="0"/>
        <v>29</v>
      </c>
      <c r="E11" s="35">
        <f t="shared" si="1"/>
        <v>2.1006944444444443E-2</v>
      </c>
      <c r="F11" s="61">
        <f t="shared" si="2"/>
        <v>1</v>
      </c>
      <c r="G11" s="64">
        <v>29</v>
      </c>
      <c r="H11" s="39">
        <v>2.1006944444444443E-2</v>
      </c>
      <c r="I11" s="36"/>
      <c r="J11" s="39"/>
      <c r="K11" s="36"/>
      <c r="L11" s="42"/>
    </row>
    <row r="12" spans="1:15" ht="14.95" customHeight="1" x14ac:dyDescent="0.25">
      <c r="A12" s="13" t="s">
        <v>100</v>
      </c>
      <c r="B12" s="146" t="s">
        <v>9</v>
      </c>
      <c r="C12" s="147">
        <v>1</v>
      </c>
      <c r="D12" s="147">
        <f t="shared" si="0"/>
        <v>90</v>
      </c>
      <c r="E12" s="148">
        <f t="shared" si="1"/>
        <v>6.4039351851851847E-2</v>
      </c>
      <c r="F12" s="149">
        <f t="shared" si="2"/>
        <v>3</v>
      </c>
      <c r="G12" s="150">
        <v>30</v>
      </c>
      <c r="H12" s="151">
        <v>1.726851851851852E-2</v>
      </c>
      <c r="I12" s="147">
        <v>30</v>
      </c>
      <c r="J12" s="151">
        <v>3.1203703703703702E-2</v>
      </c>
      <c r="K12" s="147">
        <v>30</v>
      </c>
      <c r="L12" s="152">
        <v>1.556712962962963E-2</v>
      </c>
    </row>
    <row r="13" spans="1:15" ht="14.95" customHeight="1" x14ac:dyDescent="0.25">
      <c r="A13" s="164" t="s">
        <v>121</v>
      </c>
      <c r="B13" s="165" t="s">
        <v>9</v>
      </c>
      <c r="C13" s="125">
        <v>2</v>
      </c>
      <c r="D13" s="125">
        <f t="shared" si="0"/>
        <v>87</v>
      </c>
      <c r="E13" s="119">
        <f t="shared" si="1"/>
        <v>6.9074074074074079E-2</v>
      </c>
      <c r="F13" s="166">
        <f t="shared" si="2"/>
        <v>3</v>
      </c>
      <c r="G13" s="101">
        <v>29</v>
      </c>
      <c r="H13" s="102">
        <v>1.8692129629629631E-2</v>
      </c>
      <c r="I13" s="125">
        <v>29</v>
      </c>
      <c r="J13" s="102">
        <v>3.3981481481481481E-2</v>
      </c>
      <c r="K13" s="125">
        <v>29</v>
      </c>
      <c r="L13" s="167">
        <v>1.6400462962962964E-2</v>
      </c>
    </row>
    <row r="14" spans="1:15" ht="14.95" customHeight="1" x14ac:dyDescent="0.25">
      <c r="A14" s="164" t="s">
        <v>98</v>
      </c>
      <c r="B14" s="165" t="s">
        <v>9</v>
      </c>
      <c r="C14" s="125">
        <v>3</v>
      </c>
      <c r="D14" s="125">
        <f t="shared" si="0"/>
        <v>81</v>
      </c>
      <c r="E14" s="119">
        <f t="shared" si="1"/>
        <v>7.7962962962962956E-2</v>
      </c>
      <c r="F14" s="166">
        <f t="shared" si="2"/>
        <v>3</v>
      </c>
      <c r="G14" s="101">
        <v>26</v>
      </c>
      <c r="H14" s="102">
        <v>2.0393518518518519E-2</v>
      </c>
      <c r="I14" s="125">
        <v>28</v>
      </c>
      <c r="J14" s="102">
        <v>3.6319444444444439E-2</v>
      </c>
      <c r="K14" s="125">
        <v>27</v>
      </c>
      <c r="L14" s="167">
        <v>2.1250000000000002E-2</v>
      </c>
    </row>
    <row r="15" spans="1:15" ht="14.95" customHeight="1" x14ac:dyDescent="0.25">
      <c r="A15" s="164" t="s">
        <v>111</v>
      </c>
      <c r="B15" s="165" t="s">
        <v>9</v>
      </c>
      <c r="C15" s="125">
        <v>4</v>
      </c>
      <c r="D15" s="125">
        <f t="shared" si="0"/>
        <v>79</v>
      </c>
      <c r="E15" s="119">
        <f t="shared" si="1"/>
        <v>7.9502314814814817E-2</v>
      </c>
      <c r="F15" s="166">
        <f t="shared" si="2"/>
        <v>3</v>
      </c>
      <c r="G15" s="101">
        <v>26</v>
      </c>
      <c r="H15" s="102">
        <v>2.0393518518518519E-2</v>
      </c>
      <c r="I15" s="125">
        <v>26</v>
      </c>
      <c r="J15" s="102">
        <v>3.78587962962963E-2</v>
      </c>
      <c r="K15" s="125">
        <v>27</v>
      </c>
      <c r="L15" s="167">
        <v>2.1250000000000002E-2</v>
      </c>
    </row>
    <row r="16" spans="1:15" ht="14.95" customHeight="1" x14ac:dyDescent="0.25">
      <c r="A16" s="164" t="s">
        <v>118</v>
      </c>
      <c r="B16" s="165" t="s">
        <v>9</v>
      </c>
      <c r="C16" s="125">
        <v>5</v>
      </c>
      <c r="D16" s="125">
        <f t="shared" si="0"/>
        <v>77</v>
      </c>
      <c r="E16" s="119">
        <f t="shared" si="1"/>
        <v>8.1701388888888879E-2</v>
      </c>
      <c r="F16" s="166">
        <f t="shared" si="2"/>
        <v>3</v>
      </c>
      <c r="G16" s="101">
        <v>22</v>
      </c>
      <c r="H16" s="102">
        <v>2.5960648148148149E-2</v>
      </c>
      <c r="I16" s="125">
        <v>27</v>
      </c>
      <c r="J16" s="102">
        <v>3.7025462962962961E-2</v>
      </c>
      <c r="K16" s="125">
        <v>28</v>
      </c>
      <c r="L16" s="167">
        <v>1.8715277777777779E-2</v>
      </c>
    </row>
    <row r="17" spans="1:12" ht="14.95" customHeight="1" x14ac:dyDescent="0.25">
      <c r="A17" s="164" t="s">
        <v>152</v>
      </c>
      <c r="B17" s="165" t="s">
        <v>9</v>
      </c>
      <c r="C17" s="125">
        <v>6</v>
      </c>
      <c r="D17" s="125">
        <f t="shared" si="0"/>
        <v>71</v>
      </c>
      <c r="E17" s="119">
        <f t="shared" si="1"/>
        <v>9.7731481481481475E-2</v>
      </c>
      <c r="F17" s="166">
        <f t="shared" si="2"/>
        <v>3</v>
      </c>
      <c r="G17" s="101">
        <v>21</v>
      </c>
      <c r="H17" s="102">
        <v>2.6249999999999999E-2</v>
      </c>
      <c r="I17" s="125">
        <v>25</v>
      </c>
      <c r="J17" s="102">
        <v>4.6354166666666669E-2</v>
      </c>
      <c r="K17" s="125">
        <v>25</v>
      </c>
      <c r="L17" s="167">
        <v>2.5127314814814811E-2</v>
      </c>
    </row>
    <row r="18" spans="1:12" ht="14.95" customHeight="1" x14ac:dyDescent="0.25">
      <c r="A18" s="164" t="s">
        <v>70</v>
      </c>
      <c r="B18" s="165" t="s">
        <v>9</v>
      </c>
      <c r="C18" s="125">
        <v>7</v>
      </c>
      <c r="D18" s="125">
        <f t="shared" si="0"/>
        <v>67</v>
      </c>
      <c r="E18" s="119">
        <f t="shared" si="1"/>
        <v>0.10384259259259258</v>
      </c>
      <c r="F18" s="166">
        <f t="shared" si="2"/>
        <v>3</v>
      </c>
      <c r="G18" s="101">
        <v>19</v>
      </c>
      <c r="H18" s="102">
        <v>2.855324074074074E-2</v>
      </c>
      <c r="I18" s="125">
        <v>24</v>
      </c>
      <c r="J18" s="102">
        <v>5.0057870370370371E-2</v>
      </c>
      <c r="K18" s="125">
        <v>24</v>
      </c>
      <c r="L18" s="167">
        <v>2.5231481481481483E-2</v>
      </c>
    </row>
    <row r="19" spans="1:12" ht="14.95" customHeight="1" x14ac:dyDescent="0.25">
      <c r="A19" s="37" t="s">
        <v>110</v>
      </c>
      <c r="B19" s="38" t="s">
        <v>9</v>
      </c>
      <c r="C19" s="36">
        <v>8</v>
      </c>
      <c r="D19" s="36">
        <f t="shared" si="0"/>
        <v>28</v>
      </c>
      <c r="E19" s="35">
        <f t="shared" si="1"/>
        <v>1.9270833333333334E-2</v>
      </c>
      <c r="F19" s="61">
        <f t="shared" si="2"/>
        <v>1</v>
      </c>
      <c r="G19" s="64">
        <v>28</v>
      </c>
      <c r="H19" s="39">
        <v>1.9270833333333334E-2</v>
      </c>
      <c r="I19" s="36"/>
      <c r="J19" s="39"/>
      <c r="K19" s="36"/>
      <c r="L19" s="42"/>
    </row>
    <row r="20" spans="1:12" ht="14.95" customHeight="1" x14ac:dyDescent="0.25">
      <c r="A20" s="37" t="s">
        <v>109</v>
      </c>
      <c r="B20" s="38" t="s">
        <v>9</v>
      </c>
      <c r="C20" s="36">
        <v>9</v>
      </c>
      <c r="D20" s="36">
        <f t="shared" si="0"/>
        <v>27</v>
      </c>
      <c r="E20" s="35">
        <f t="shared" si="1"/>
        <v>1.9560185185185184E-2</v>
      </c>
      <c r="F20" s="61">
        <f t="shared" si="2"/>
        <v>1</v>
      </c>
      <c r="G20" s="64">
        <v>27</v>
      </c>
      <c r="H20" s="39">
        <v>1.9560185185185184E-2</v>
      </c>
      <c r="I20" s="36"/>
      <c r="J20" s="39"/>
      <c r="K20" s="36"/>
      <c r="L20" s="42"/>
    </row>
    <row r="21" spans="1:12" ht="14.95" customHeight="1" x14ac:dyDescent="0.25">
      <c r="A21" s="37" t="s">
        <v>92</v>
      </c>
      <c r="B21" s="38" t="s">
        <v>9</v>
      </c>
      <c r="C21" s="36">
        <v>10</v>
      </c>
      <c r="D21" s="36">
        <f t="shared" si="0"/>
        <v>24</v>
      </c>
      <c r="E21" s="35">
        <f t="shared" si="1"/>
        <v>2.2372685185185186E-2</v>
      </c>
      <c r="F21" s="61">
        <f t="shared" si="2"/>
        <v>1</v>
      </c>
      <c r="G21" s="64">
        <v>24</v>
      </c>
      <c r="H21" s="39">
        <v>2.2372685185185186E-2</v>
      </c>
      <c r="I21" s="36"/>
      <c r="J21" s="39"/>
      <c r="K21" s="36"/>
      <c r="L21" s="42"/>
    </row>
    <row r="22" spans="1:12" ht="14.95" customHeight="1" x14ac:dyDescent="0.25">
      <c r="A22" s="37" t="s">
        <v>99</v>
      </c>
      <c r="B22" s="38" t="s">
        <v>9</v>
      </c>
      <c r="C22" s="36">
        <v>11</v>
      </c>
      <c r="D22" s="36">
        <f t="shared" si="0"/>
        <v>23</v>
      </c>
      <c r="E22" s="35">
        <f t="shared" si="1"/>
        <v>2.480324074074074E-2</v>
      </c>
      <c r="F22" s="61">
        <f t="shared" si="2"/>
        <v>1</v>
      </c>
      <c r="G22" s="64">
        <v>23</v>
      </c>
      <c r="H22" s="39">
        <v>2.480324074074074E-2</v>
      </c>
      <c r="I22" s="36"/>
      <c r="J22" s="39"/>
      <c r="K22" s="36"/>
      <c r="L22" s="42"/>
    </row>
    <row r="23" spans="1:12" ht="14.95" customHeight="1" x14ac:dyDescent="0.25">
      <c r="A23" s="37" t="s">
        <v>122</v>
      </c>
      <c r="B23" s="38" t="s">
        <v>9</v>
      </c>
      <c r="C23" s="36">
        <v>12</v>
      </c>
      <c r="D23" s="36">
        <f t="shared" si="0"/>
        <v>20</v>
      </c>
      <c r="E23" s="35">
        <f t="shared" si="1"/>
        <v>2.6331018518518517E-2</v>
      </c>
      <c r="F23" s="61">
        <f t="shared" si="2"/>
        <v>1</v>
      </c>
      <c r="G23" s="64">
        <v>20</v>
      </c>
      <c r="H23" s="39">
        <v>2.6331018518518517E-2</v>
      </c>
      <c r="I23" s="36"/>
      <c r="J23" s="39"/>
      <c r="K23" s="36"/>
      <c r="L23" s="42"/>
    </row>
    <row r="24" spans="1:12" ht="14.95" customHeight="1" x14ac:dyDescent="0.25">
      <c r="A24" s="37" t="s">
        <v>129</v>
      </c>
      <c r="B24" s="38" t="s">
        <v>9</v>
      </c>
      <c r="C24" s="36">
        <v>13</v>
      </c>
      <c r="D24" s="36">
        <f t="shared" si="0"/>
        <v>18</v>
      </c>
      <c r="E24" s="35">
        <f t="shared" si="1"/>
        <v>2.9664351851851855E-2</v>
      </c>
      <c r="F24" s="61">
        <f t="shared" si="2"/>
        <v>1</v>
      </c>
      <c r="G24" s="64">
        <v>18</v>
      </c>
      <c r="H24" s="39">
        <v>2.9664351851851855E-2</v>
      </c>
      <c r="I24" s="36"/>
      <c r="J24" s="39"/>
      <c r="K24" s="36"/>
      <c r="L24" s="42"/>
    </row>
    <row r="25" spans="1:12" ht="14.95" customHeight="1" x14ac:dyDescent="0.25">
      <c r="A25" s="13" t="s">
        <v>89</v>
      </c>
      <c r="B25" s="146" t="s">
        <v>10</v>
      </c>
      <c r="C25" s="147">
        <v>1</v>
      </c>
      <c r="D25" s="147">
        <f t="shared" si="0"/>
        <v>89</v>
      </c>
      <c r="E25" s="148">
        <f t="shared" si="1"/>
        <v>7.4131944444444445E-2</v>
      </c>
      <c r="F25" s="149">
        <f t="shared" si="2"/>
        <v>3</v>
      </c>
      <c r="G25" s="150">
        <v>29</v>
      </c>
      <c r="H25" s="151">
        <v>2.0358796296296295E-2</v>
      </c>
      <c r="I25" s="147">
        <v>30</v>
      </c>
      <c r="J25" s="151">
        <v>3.6493055555555549E-2</v>
      </c>
      <c r="K25" s="147">
        <v>30</v>
      </c>
      <c r="L25" s="152">
        <v>1.7280092592592593E-2</v>
      </c>
    </row>
    <row r="26" spans="1:12" ht="14.95" customHeight="1" x14ac:dyDescent="0.25">
      <c r="A26" s="164" t="s">
        <v>77</v>
      </c>
      <c r="B26" s="165" t="s">
        <v>10</v>
      </c>
      <c r="C26" s="125">
        <v>2</v>
      </c>
      <c r="D26" s="125">
        <f t="shared" si="0"/>
        <v>83</v>
      </c>
      <c r="E26" s="119">
        <f t="shared" si="1"/>
        <v>7.7210648148148153E-2</v>
      </c>
      <c r="F26" s="166">
        <f t="shared" si="2"/>
        <v>3</v>
      </c>
      <c r="G26" s="101">
        <v>28</v>
      </c>
      <c r="H26" s="102">
        <v>2.1168981481481483E-2</v>
      </c>
      <c r="I26" s="125">
        <v>27</v>
      </c>
      <c r="J26" s="102">
        <v>3.8043981481481477E-2</v>
      </c>
      <c r="K26" s="125">
        <v>28</v>
      </c>
      <c r="L26" s="167">
        <v>1.7997685185185186E-2</v>
      </c>
    </row>
    <row r="27" spans="1:12" ht="14.95" customHeight="1" x14ac:dyDescent="0.25">
      <c r="A27" s="164" t="s">
        <v>139</v>
      </c>
      <c r="B27" s="165" t="s">
        <v>10</v>
      </c>
      <c r="C27" s="125">
        <v>3</v>
      </c>
      <c r="D27" s="125">
        <f t="shared" si="0"/>
        <v>83</v>
      </c>
      <c r="E27" s="119">
        <f t="shared" si="1"/>
        <v>7.9814814814814825E-2</v>
      </c>
      <c r="F27" s="166">
        <f t="shared" si="2"/>
        <v>3</v>
      </c>
      <c r="G27" s="101">
        <v>26</v>
      </c>
      <c r="H27" s="102">
        <v>2.3877314814814813E-2</v>
      </c>
      <c r="I27" s="125">
        <v>28</v>
      </c>
      <c r="J27" s="102">
        <v>3.7986111111111116E-2</v>
      </c>
      <c r="K27" s="125">
        <v>29</v>
      </c>
      <c r="L27" s="167">
        <v>1.7951388888888888E-2</v>
      </c>
    </row>
    <row r="28" spans="1:12" ht="14.95" customHeight="1" x14ac:dyDescent="0.25">
      <c r="A28" s="164" t="s">
        <v>76</v>
      </c>
      <c r="B28" s="165" t="s">
        <v>10</v>
      </c>
      <c r="C28" s="125">
        <v>4</v>
      </c>
      <c r="D28" s="125">
        <f t="shared" si="0"/>
        <v>80</v>
      </c>
      <c r="E28" s="119">
        <f t="shared" si="1"/>
        <v>7.9918981481481494E-2</v>
      </c>
      <c r="F28" s="166">
        <f t="shared" si="2"/>
        <v>3</v>
      </c>
      <c r="G28" s="101">
        <v>27</v>
      </c>
      <c r="H28" s="102">
        <v>2.1770833333333336E-2</v>
      </c>
      <c r="I28" s="125">
        <v>26</v>
      </c>
      <c r="J28" s="102">
        <v>3.8981481481481485E-2</v>
      </c>
      <c r="K28" s="125">
        <v>27</v>
      </c>
      <c r="L28" s="167">
        <v>1.9166666666666669E-2</v>
      </c>
    </row>
    <row r="29" spans="1:12" ht="14.95" customHeight="1" x14ac:dyDescent="0.25">
      <c r="A29" s="37" t="s">
        <v>68</v>
      </c>
      <c r="B29" s="38" t="s">
        <v>10</v>
      </c>
      <c r="C29" s="36">
        <v>5</v>
      </c>
      <c r="D29" s="36">
        <f t="shared" si="0"/>
        <v>30</v>
      </c>
      <c r="E29" s="35">
        <f t="shared" si="1"/>
        <v>2.0208333333333335E-2</v>
      </c>
      <c r="F29" s="61">
        <f t="shared" si="2"/>
        <v>1</v>
      </c>
      <c r="G29" s="64">
        <v>30</v>
      </c>
      <c r="H29" s="39">
        <v>2.0208333333333335E-2</v>
      </c>
      <c r="I29" s="36"/>
      <c r="J29" s="39"/>
      <c r="K29" s="36"/>
      <c r="L29" s="42"/>
    </row>
    <row r="30" spans="1:12" ht="14.95" customHeight="1" x14ac:dyDescent="0.25">
      <c r="A30" s="37" t="s">
        <v>157</v>
      </c>
      <c r="B30" s="38" t="s">
        <v>10</v>
      </c>
      <c r="C30" s="36">
        <v>6</v>
      </c>
      <c r="D30" s="36">
        <f t="shared" si="0"/>
        <v>29</v>
      </c>
      <c r="E30" s="35">
        <f t="shared" si="1"/>
        <v>3.7499999999999999E-2</v>
      </c>
      <c r="F30" s="61">
        <f t="shared" si="2"/>
        <v>1</v>
      </c>
      <c r="G30" s="64"/>
      <c r="H30" s="39"/>
      <c r="I30" s="36">
        <v>29</v>
      </c>
      <c r="J30" s="39">
        <v>3.7499999999999999E-2</v>
      </c>
      <c r="K30" s="36"/>
      <c r="L30" s="42"/>
    </row>
    <row r="31" spans="1:12" ht="14.95" customHeight="1" x14ac:dyDescent="0.25">
      <c r="A31" s="37" t="s">
        <v>75</v>
      </c>
      <c r="B31" s="38" t="s">
        <v>10</v>
      </c>
      <c r="C31" s="36">
        <v>7</v>
      </c>
      <c r="D31" s="36">
        <f t="shared" si="0"/>
        <v>25</v>
      </c>
      <c r="E31" s="35">
        <f t="shared" si="1"/>
        <v>2.4641203703703703E-2</v>
      </c>
      <c r="F31" s="61">
        <f t="shared" si="2"/>
        <v>1</v>
      </c>
      <c r="G31" s="64">
        <v>25</v>
      </c>
      <c r="H31" s="39">
        <v>2.4641203703703703E-2</v>
      </c>
      <c r="I31" s="36"/>
      <c r="J31" s="39"/>
      <c r="K31" s="36"/>
      <c r="L31" s="42"/>
    </row>
    <row r="32" spans="1:12" ht="14.95" customHeight="1" x14ac:dyDescent="0.25">
      <c r="A32" s="13" t="s">
        <v>72</v>
      </c>
      <c r="B32" s="146" t="s">
        <v>11</v>
      </c>
      <c r="C32" s="147">
        <v>1</v>
      </c>
      <c r="D32" s="147">
        <f t="shared" si="0"/>
        <v>90</v>
      </c>
      <c r="E32" s="148">
        <f t="shared" si="1"/>
        <v>8.6284722222222221E-2</v>
      </c>
      <c r="F32" s="149">
        <f t="shared" si="2"/>
        <v>3</v>
      </c>
      <c r="G32" s="150">
        <v>30</v>
      </c>
      <c r="H32" s="151">
        <v>2.2615740740740742E-2</v>
      </c>
      <c r="I32" s="147">
        <v>30</v>
      </c>
      <c r="J32" s="151">
        <v>4.2951388888888886E-2</v>
      </c>
      <c r="K32" s="147">
        <v>30</v>
      </c>
      <c r="L32" s="152">
        <v>2.071759259259259E-2</v>
      </c>
    </row>
    <row r="33" spans="1:12" ht="14.95" customHeight="1" x14ac:dyDescent="0.25">
      <c r="A33" s="13" t="s">
        <v>84</v>
      </c>
      <c r="B33" s="146" t="s">
        <v>21</v>
      </c>
      <c r="C33" s="147">
        <v>1</v>
      </c>
      <c r="D33" s="147">
        <f t="shared" si="0"/>
        <v>82</v>
      </c>
      <c r="E33" s="148">
        <f t="shared" si="1"/>
        <v>5.9884259259259255E-2</v>
      </c>
      <c r="F33" s="149">
        <f t="shared" si="2"/>
        <v>3</v>
      </c>
      <c r="G33" s="150">
        <v>25</v>
      </c>
      <c r="H33" s="151">
        <v>1.7905092592592594E-2</v>
      </c>
      <c r="I33" s="147">
        <v>28</v>
      </c>
      <c r="J33" s="151">
        <v>2.9166666666666664E-2</v>
      </c>
      <c r="K33" s="147">
        <v>29</v>
      </c>
      <c r="L33" s="152">
        <v>1.2812499999999999E-2</v>
      </c>
    </row>
    <row r="34" spans="1:12" ht="14.95" customHeight="1" x14ac:dyDescent="0.25">
      <c r="A34" s="37" t="s">
        <v>83</v>
      </c>
      <c r="B34" s="38" t="s">
        <v>21</v>
      </c>
      <c r="C34" s="36">
        <v>2</v>
      </c>
      <c r="D34" s="36">
        <f t="shared" si="0"/>
        <v>60</v>
      </c>
      <c r="E34" s="35">
        <f t="shared" si="1"/>
        <v>3.7152777777777778E-2</v>
      </c>
      <c r="F34" s="61">
        <f t="shared" si="2"/>
        <v>2</v>
      </c>
      <c r="G34" s="64">
        <v>30</v>
      </c>
      <c r="H34" s="39">
        <v>1.3217592592592593E-2</v>
      </c>
      <c r="I34" s="36">
        <v>30</v>
      </c>
      <c r="J34" s="39">
        <v>2.3935185185185184E-2</v>
      </c>
      <c r="K34" s="36"/>
      <c r="L34" s="42"/>
    </row>
    <row r="35" spans="1:12" ht="14.95" customHeight="1" x14ac:dyDescent="0.25">
      <c r="A35" s="37" t="s">
        <v>96</v>
      </c>
      <c r="B35" s="38" t="s">
        <v>21</v>
      </c>
      <c r="C35" s="36">
        <v>3</v>
      </c>
      <c r="D35" s="36">
        <f t="shared" ref="D35:D66" si="3">SUM(G35,I35,K35)</f>
        <v>59</v>
      </c>
      <c r="E35" s="35">
        <f t="shared" ref="E35:E66" si="4">SUM(H35+J35+L35)</f>
        <v>2.5833333333333333E-2</v>
      </c>
      <c r="F35" s="61">
        <f t="shared" ref="F35:F66" si="5">COUNT(G35,I35,K35)</f>
        <v>2</v>
      </c>
      <c r="G35" s="64">
        <v>29</v>
      </c>
      <c r="H35" s="39">
        <v>1.3807870370370371E-2</v>
      </c>
      <c r="I35" s="36"/>
      <c r="J35" s="39"/>
      <c r="K35" s="36">
        <v>30</v>
      </c>
      <c r="L35" s="42">
        <v>1.2025462962962962E-2</v>
      </c>
    </row>
    <row r="36" spans="1:12" ht="14.95" customHeight="1" x14ac:dyDescent="0.25">
      <c r="A36" s="37" t="s">
        <v>116</v>
      </c>
      <c r="B36" s="38" t="s">
        <v>21</v>
      </c>
      <c r="C36" s="36">
        <v>4</v>
      </c>
      <c r="D36" s="36">
        <f t="shared" si="3"/>
        <v>57</v>
      </c>
      <c r="E36" s="35">
        <f t="shared" si="4"/>
        <v>4.3935185185185188E-2</v>
      </c>
      <c r="F36" s="61">
        <f t="shared" si="5"/>
        <v>2</v>
      </c>
      <c r="G36" s="64">
        <v>28</v>
      </c>
      <c r="H36" s="39">
        <v>1.53125E-2</v>
      </c>
      <c r="I36" s="36">
        <v>29</v>
      </c>
      <c r="J36" s="39">
        <v>2.8622685185185185E-2</v>
      </c>
      <c r="K36" s="36"/>
      <c r="L36" s="42"/>
    </row>
    <row r="37" spans="1:12" ht="14.95" customHeight="1" x14ac:dyDescent="0.25">
      <c r="A37" s="37" t="s">
        <v>74</v>
      </c>
      <c r="B37" s="38" t="s">
        <v>21</v>
      </c>
      <c r="C37" s="36">
        <v>5</v>
      </c>
      <c r="D37" s="36">
        <f t="shared" si="3"/>
        <v>51</v>
      </c>
      <c r="E37" s="35">
        <f t="shared" si="4"/>
        <v>4.9976851851851849E-2</v>
      </c>
      <c r="F37" s="61">
        <f t="shared" si="5"/>
        <v>2</v>
      </c>
      <c r="G37" s="64">
        <v>24</v>
      </c>
      <c r="H37" s="39">
        <v>1.8379629629629628E-2</v>
      </c>
      <c r="I37" s="36">
        <v>27</v>
      </c>
      <c r="J37" s="39">
        <v>3.1597222222222221E-2</v>
      </c>
      <c r="K37" s="36"/>
      <c r="L37" s="42"/>
    </row>
    <row r="38" spans="1:12" ht="14.95" customHeight="1" x14ac:dyDescent="0.25">
      <c r="A38" s="37" t="s">
        <v>119</v>
      </c>
      <c r="B38" s="38" t="s">
        <v>21</v>
      </c>
      <c r="C38" s="36">
        <v>6</v>
      </c>
      <c r="D38" s="36">
        <f t="shared" si="3"/>
        <v>50</v>
      </c>
      <c r="E38" s="35">
        <f t="shared" si="4"/>
        <v>4.0729166666666664E-2</v>
      </c>
      <c r="F38" s="61">
        <f t="shared" si="5"/>
        <v>2</v>
      </c>
      <c r="G38" s="64">
        <v>22</v>
      </c>
      <c r="H38" s="39">
        <v>2.2534722222222223E-2</v>
      </c>
      <c r="I38" s="36"/>
      <c r="J38" s="39"/>
      <c r="K38" s="36">
        <v>28</v>
      </c>
      <c r="L38" s="42">
        <v>1.8194444444444444E-2</v>
      </c>
    </row>
    <row r="39" spans="1:12" ht="14.95" customHeight="1" x14ac:dyDescent="0.25">
      <c r="A39" s="37" t="s">
        <v>78</v>
      </c>
      <c r="B39" s="38" t="s">
        <v>21</v>
      </c>
      <c r="C39" s="36">
        <v>7</v>
      </c>
      <c r="D39" s="36">
        <f t="shared" si="3"/>
        <v>27</v>
      </c>
      <c r="E39" s="35">
        <f t="shared" si="4"/>
        <v>1.5532407407407406E-2</v>
      </c>
      <c r="F39" s="61">
        <f t="shared" si="5"/>
        <v>1</v>
      </c>
      <c r="G39" s="64">
        <v>27</v>
      </c>
      <c r="H39" s="39">
        <v>1.5532407407407406E-2</v>
      </c>
      <c r="I39" s="36"/>
      <c r="J39" s="39"/>
      <c r="K39" s="36"/>
      <c r="L39" s="42"/>
    </row>
    <row r="40" spans="1:12" ht="14.95" customHeight="1" x14ac:dyDescent="0.25">
      <c r="A40" s="37" t="s">
        <v>120</v>
      </c>
      <c r="B40" s="38" t="s">
        <v>21</v>
      </c>
      <c r="C40" s="36">
        <v>8</v>
      </c>
      <c r="D40" s="36">
        <f t="shared" si="3"/>
        <v>26</v>
      </c>
      <c r="E40" s="35">
        <f t="shared" si="4"/>
        <v>1.7731481481481483E-2</v>
      </c>
      <c r="F40" s="61">
        <f t="shared" si="5"/>
        <v>1</v>
      </c>
      <c r="G40" s="64">
        <v>26</v>
      </c>
      <c r="H40" s="39">
        <v>1.7731481481481483E-2</v>
      </c>
      <c r="I40" s="36"/>
      <c r="J40" s="39"/>
      <c r="K40" s="36"/>
      <c r="L40" s="42"/>
    </row>
    <row r="41" spans="1:12" ht="14.95" customHeight="1" x14ac:dyDescent="0.25">
      <c r="A41" s="37" t="s">
        <v>93</v>
      </c>
      <c r="B41" s="38" t="s">
        <v>21</v>
      </c>
      <c r="C41" s="36">
        <v>9</v>
      </c>
      <c r="D41" s="36">
        <f t="shared" si="3"/>
        <v>23</v>
      </c>
      <c r="E41" s="35">
        <f t="shared" si="4"/>
        <v>1.8645833333333334E-2</v>
      </c>
      <c r="F41" s="61">
        <f t="shared" si="5"/>
        <v>1</v>
      </c>
      <c r="G41" s="64">
        <v>23</v>
      </c>
      <c r="H41" s="39">
        <v>1.8645833333333334E-2</v>
      </c>
      <c r="I41" s="36"/>
      <c r="J41" s="39"/>
      <c r="K41" s="36"/>
      <c r="L41" s="42"/>
    </row>
    <row r="42" spans="1:12" ht="14.95" customHeight="1" x14ac:dyDescent="0.25">
      <c r="A42" s="13" t="s">
        <v>80</v>
      </c>
      <c r="B42" s="146" t="s">
        <v>5</v>
      </c>
      <c r="C42" s="147">
        <v>1</v>
      </c>
      <c r="D42" s="147">
        <f t="shared" si="3"/>
        <v>76</v>
      </c>
      <c r="E42" s="148">
        <f t="shared" si="4"/>
        <v>6.0995370370370373E-2</v>
      </c>
      <c r="F42" s="149">
        <f t="shared" si="5"/>
        <v>3</v>
      </c>
      <c r="G42" s="150">
        <v>19</v>
      </c>
      <c r="H42" s="151">
        <v>1.6701388888888887E-2</v>
      </c>
      <c r="I42" s="147">
        <v>30</v>
      </c>
      <c r="J42" s="151">
        <v>3.0081018518518521E-2</v>
      </c>
      <c r="K42" s="147">
        <v>27</v>
      </c>
      <c r="L42" s="152">
        <v>1.4212962962962962E-2</v>
      </c>
    </row>
    <row r="43" spans="1:12" ht="14.95" customHeight="1" x14ac:dyDescent="0.25">
      <c r="A43" s="164" t="s">
        <v>105</v>
      </c>
      <c r="B43" s="165" t="s">
        <v>5</v>
      </c>
      <c r="C43" s="125">
        <v>2</v>
      </c>
      <c r="D43" s="125">
        <f t="shared" si="3"/>
        <v>71</v>
      </c>
      <c r="E43" s="119">
        <f t="shared" si="4"/>
        <v>6.7141203703703703E-2</v>
      </c>
      <c r="F43" s="166">
        <f t="shared" si="5"/>
        <v>3</v>
      </c>
      <c r="G43" s="101">
        <v>17</v>
      </c>
      <c r="H43" s="102">
        <v>1.7291666666666667E-2</v>
      </c>
      <c r="I43" s="125">
        <v>28</v>
      </c>
      <c r="J43" s="102">
        <v>3.3923611111111113E-2</v>
      </c>
      <c r="K43" s="125">
        <v>26</v>
      </c>
      <c r="L43" s="167">
        <v>1.5925925925925927E-2</v>
      </c>
    </row>
    <row r="44" spans="1:12" ht="14.95" customHeight="1" x14ac:dyDescent="0.25">
      <c r="A44" s="37" t="s">
        <v>63</v>
      </c>
      <c r="B44" s="38" t="s">
        <v>5</v>
      </c>
      <c r="C44" s="36">
        <v>3</v>
      </c>
      <c r="D44" s="36">
        <f t="shared" si="3"/>
        <v>58</v>
      </c>
      <c r="E44" s="35">
        <f t="shared" si="4"/>
        <v>2.6481481481481481E-2</v>
      </c>
      <c r="F44" s="61">
        <f t="shared" si="5"/>
        <v>2</v>
      </c>
      <c r="G44" s="64">
        <v>29</v>
      </c>
      <c r="H44" s="39">
        <v>1.3773148148148147E-2</v>
      </c>
      <c r="I44" s="36"/>
      <c r="J44" s="39"/>
      <c r="K44" s="36">
        <v>29</v>
      </c>
      <c r="L44" s="42">
        <v>1.2708333333333334E-2</v>
      </c>
    </row>
    <row r="45" spans="1:12" ht="14.95" customHeight="1" x14ac:dyDescent="0.25">
      <c r="A45" s="37" t="s">
        <v>88</v>
      </c>
      <c r="B45" s="38" t="s">
        <v>5</v>
      </c>
      <c r="C45" s="36">
        <v>4</v>
      </c>
      <c r="D45" s="36">
        <f t="shared" si="3"/>
        <v>51</v>
      </c>
      <c r="E45" s="35">
        <f t="shared" si="4"/>
        <v>2.9652777777777778E-2</v>
      </c>
      <c r="F45" s="61">
        <f t="shared" si="5"/>
        <v>2</v>
      </c>
      <c r="G45" s="64">
        <v>23</v>
      </c>
      <c r="H45" s="39">
        <v>1.5949074074074074E-2</v>
      </c>
      <c r="I45" s="36"/>
      <c r="J45" s="39"/>
      <c r="K45" s="36">
        <v>28</v>
      </c>
      <c r="L45" s="42">
        <v>1.3703703703703704E-2</v>
      </c>
    </row>
    <row r="46" spans="1:12" ht="14.95" customHeight="1" x14ac:dyDescent="0.25">
      <c r="A46" s="37" t="s">
        <v>102</v>
      </c>
      <c r="B46" s="38" t="s">
        <v>5</v>
      </c>
      <c r="C46" s="36">
        <v>5</v>
      </c>
      <c r="D46" s="36">
        <f t="shared" si="3"/>
        <v>45</v>
      </c>
      <c r="E46" s="35">
        <f t="shared" si="4"/>
        <v>5.2071759259259262E-2</v>
      </c>
      <c r="F46" s="61">
        <f t="shared" si="5"/>
        <v>2</v>
      </c>
      <c r="G46" s="64">
        <v>18</v>
      </c>
      <c r="H46" s="39">
        <v>1.6967592592592593E-2</v>
      </c>
      <c r="I46" s="36">
        <v>27</v>
      </c>
      <c r="J46" s="39">
        <v>3.5104166666666665E-2</v>
      </c>
      <c r="K46" s="36"/>
      <c r="L46" s="42"/>
    </row>
    <row r="47" spans="1:12" ht="14.95" customHeight="1" x14ac:dyDescent="0.25">
      <c r="A47" s="37" t="s">
        <v>67</v>
      </c>
      <c r="B47" s="38" t="s">
        <v>5</v>
      </c>
      <c r="C47" s="36">
        <v>6</v>
      </c>
      <c r="D47" s="36">
        <f t="shared" si="3"/>
        <v>44</v>
      </c>
      <c r="E47" s="35">
        <f t="shared" si="4"/>
        <v>4.8368055555555553E-2</v>
      </c>
      <c r="F47" s="61">
        <f t="shared" si="5"/>
        <v>2</v>
      </c>
      <c r="G47" s="64">
        <v>15</v>
      </c>
      <c r="H47" s="39">
        <v>1.7349537037037038E-2</v>
      </c>
      <c r="I47" s="36">
        <v>29</v>
      </c>
      <c r="J47" s="39">
        <v>3.1018518518518515E-2</v>
      </c>
      <c r="K47" s="36"/>
      <c r="L47" s="42"/>
    </row>
    <row r="48" spans="1:12" ht="14.95" customHeight="1" x14ac:dyDescent="0.25">
      <c r="A48" s="37" t="s">
        <v>123</v>
      </c>
      <c r="B48" s="38" t="s">
        <v>5</v>
      </c>
      <c r="C48" s="36">
        <v>7</v>
      </c>
      <c r="D48" s="36">
        <f t="shared" si="3"/>
        <v>43</v>
      </c>
      <c r="E48" s="35">
        <f t="shared" si="4"/>
        <v>3.2476851851851854E-2</v>
      </c>
      <c r="F48" s="61">
        <f t="shared" si="5"/>
        <v>2</v>
      </c>
      <c r="G48" s="64">
        <v>13</v>
      </c>
      <c r="H48" s="39">
        <v>1.9988425925925927E-2</v>
      </c>
      <c r="I48" s="36"/>
      <c r="J48" s="39"/>
      <c r="K48" s="36">
        <v>30</v>
      </c>
      <c r="L48" s="42">
        <v>1.2488425925925925E-2</v>
      </c>
    </row>
    <row r="49" spans="1:12" ht="14.95" customHeight="1" x14ac:dyDescent="0.25">
      <c r="A49" s="37" t="s">
        <v>133</v>
      </c>
      <c r="B49" s="38" t="s">
        <v>5</v>
      </c>
      <c r="C49" s="36">
        <v>8</v>
      </c>
      <c r="D49" s="36">
        <f t="shared" si="3"/>
        <v>37</v>
      </c>
      <c r="E49" s="35">
        <f t="shared" si="4"/>
        <v>3.8969907407407411E-2</v>
      </c>
      <c r="F49" s="61">
        <f t="shared" si="5"/>
        <v>2</v>
      </c>
      <c r="G49" s="64">
        <v>12</v>
      </c>
      <c r="H49" s="39">
        <v>2.2476851851851855E-2</v>
      </c>
      <c r="I49" s="36"/>
      <c r="J49" s="39"/>
      <c r="K49" s="36">
        <v>25</v>
      </c>
      <c r="L49" s="42">
        <v>1.6493055555555556E-2</v>
      </c>
    </row>
    <row r="50" spans="1:12" ht="14.95" customHeight="1" x14ac:dyDescent="0.25">
      <c r="A50" s="37" t="s">
        <v>91</v>
      </c>
      <c r="B50" s="38" t="s">
        <v>5</v>
      </c>
      <c r="C50" s="36">
        <v>9</v>
      </c>
      <c r="D50" s="36">
        <f t="shared" si="3"/>
        <v>30</v>
      </c>
      <c r="E50" s="35">
        <f t="shared" si="4"/>
        <v>1.298611111111111E-2</v>
      </c>
      <c r="F50" s="61">
        <f t="shared" si="5"/>
        <v>1</v>
      </c>
      <c r="G50" s="64">
        <v>30</v>
      </c>
      <c r="H50" s="39">
        <v>1.298611111111111E-2</v>
      </c>
      <c r="I50" s="36"/>
      <c r="J50" s="39"/>
      <c r="K50" s="36"/>
      <c r="L50" s="42"/>
    </row>
    <row r="51" spans="1:12" ht="14.95" customHeight="1" x14ac:dyDescent="0.25">
      <c r="A51" s="37" t="s">
        <v>95</v>
      </c>
      <c r="B51" s="38" t="s">
        <v>5</v>
      </c>
      <c r="C51" s="36">
        <v>10</v>
      </c>
      <c r="D51" s="36">
        <f t="shared" si="3"/>
        <v>28</v>
      </c>
      <c r="E51" s="35">
        <f t="shared" si="4"/>
        <v>1.5069444444444443E-2</v>
      </c>
      <c r="F51" s="61">
        <f t="shared" si="5"/>
        <v>1</v>
      </c>
      <c r="G51" s="64">
        <v>28</v>
      </c>
      <c r="H51" s="39">
        <v>1.5069444444444443E-2</v>
      </c>
      <c r="I51" s="36"/>
      <c r="J51" s="39"/>
      <c r="K51" s="36"/>
      <c r="L51" s="42"/>
    </row>
    <row r="52" spans="1:12" ht="14.95" customHeight="1" x14ac:dyDescent="0.25">
      <c r="A52" s="37" t="s">
        <v>97</v>
      </c>
      <c r="B52" s="38" t="s">
        <v>5</v>
      </c>
      <c r="C52" s="36">
        <v>11</v>
      </c>
      <c r="D52" s="36">
        <f t="shared" si="3"/>
        <v>27</v>
      </c>
      <c r="E52" s="35">
        <f t="shared" si="4"/>
        <v>1.5578703703703704E-2</v>
      </c>
      <c r="F52" s="61">
        <f t="shared" si="5"/>
        <v>1</v>
      </c>
      <c r="G52" s="64">
        <v>27</v>
      </c>
      <c r="H52" s="39">
        <v>1.5578703703703704E-2</v>
      </c>
      <c r="I52" s="36"/>
      <c r="J52" s="39"/>
      <c r="K52" s="36"/>
      <c r="L52" s="42"/>
    </row>
    <row r="53" spans="1:12" ht="14.95" customHeight="1" x14ac:dyDescent="0.25">
      <c r="A53" s="37" t="s">
        <v>62</v>
      </c>
      <c r="B53" s="38" t="s">
        <v>5</v>
      </c>
      <c r="C53" s="36">
        <v>12</v>
      </c>
      <c r="D53" s="36">
        <f t="shared" si="3"/>
        <v>26</v>
      </c>
      <c r="E53" s="35">
        <f t="shared" si="4"/>
        <v>1.5625E-2</v>
      </c>
      <c r="F53" s="61">
        <f t="shared" si="5"/>
        <v>1</v>
      </c>
      <c r="G53" s="64">
        <v>26</v>
      </c>
      <c r="H53" s="39">
        <v>1.5625E-2</v>
      </c>
      <c r="I53" s="36"/>
      <c r="J53" s="39"/>
      <c r="K53" s="36"/>
      <c r="L53" s="42"/>
    </row>
    <row r="54" spans="1:12" ht="14.95" customHeight="1" x14ac:dyDescent="0.25">
      <c r="A54" s="37" t="s">
        <v>107</v>
      </c>
      <c r="B54" s="38" t="s">
        <v>5</v>
      </c>
      <c r="C54" s="36">
        <v>13</v>
      </c>
      <c r="D54" s="36">
        <f t="shared" si="3"/>
        <v>25</v>
      </c>
      <c r="E54" s="35">
        <f t="shared" si="4"/>
        <v>1.577546296296296E-2</v>
      </c>
      <c r="F54" s="61">
        <f t="shared" si="5"/>
        <v>1</v>
      </c>
      <c r="G54" s="64">
        <v>25</v>
      </c>
      <c r="H54" s="39">
        <v>1.577546296296296E-2</v>
      </c>
      <c r="I54" s="36"/>
      <c r="J54" s="39"/>
      <c r="K54" s="36"/>
      <c r="L54" s="42"/>
    </row>
    <row r="55" spans="1:12" ht="14.95" customHeight="1" x14ac:dyDescent="0.25">
      <c r="A55" s="37" t="s">
        <v>134</v>
      </c>
      <c r="B55" s="38" t="s">
        <v>5</v>
      </c>
      <c r="C55" s="36">
        <v>14</v>
      </c>
      <c r="D55" s="36">
        <f t="shared" si="3"/>
        <v>24</v>
      </c>
      <c r="E55" s="35">
        <f t="shared" si="4"/>
        <v>1.5868055555555555E-2</v>
      </c>
      <c r="F55" s="61">
        <f t="shared" si="5"/>
        <v>1</v>
      </c>
      <c r="G55" s="64">
        <v>24</v>
      </c>
      <c r="H55" s="39">
        <v>1.5868055555555555E-2</v>
      </c>
      <c r="I55" s="36"/>
      <c r="J55" s="39"/>
      <c r="K55" s="36"/>
      <c r="L55" s="42"/>
    </row>
    <row r="56" spans="1:12" ht="14.95" customHeight="1" x14ac:dyDescent="0.25">
      <c r="A56" s="37" t="s">
        <v>94</v>
      </c>
      <c r="B56" s="38" t="s">
        <v>5</v>
      </c>
      <c r="C56" s="36">
        <v>15</v>
      </c>
      <c r="D56" s="36">
        <f t="shared" si="3"/>
        <v>22</v>
      </c>
      <c r="E56" s="35">
        <f t="shared" si="4"/>
        <v>1.6006944444444445E-2</v>
      </c>
      <c r="F56" s="61">
        <f t="shared" si="5"/>
        <v>1</v>
      </c>
      <c r="G56" s="64">
        <v>22</v>
      </c>
      <c r="H56" s="39">
        <v>1.6006944444444445E-2</v>
      </c>
      <c r="I56" s="36"/>
      <c r="J56" s="39"/>
      <c r="K56" s="36"/>
      <c r="L56" s="42"/>
    </row>
    <row r="57" spans="1:12" ht="14.95" customHeight="1" x14ac:dyDescent="0.25">
      <c r="A57" s="37" t="s">
        <v>101</v>
      </c>
      <c r="B57" s="38" t="s">
        <v>5</v>
      </c>
      <c r="C57" s="36">
        <v>16</v>
      </c>
      <c r="D57" s="36">
        <f t="shared" si="3"/>
        <v>21</v>
      </c>
      <c r="E57" s="35">
        <f t="shared" si="4"/>
        <v>1.6608796296296299E-2</v>
      </c>
      <c r="F57" s="61">
        <f t="shared" si="5"/>
        <v>1</v>
      </c>
      <c r="G57" s="64">
        <v>21</v>
      </c>
      <c r="H57" s="39">
        <v>1.6608796296296299E-2</v>
      </c>
      <c r="I57" s="36"/>
      <c r="J57" s="39"/>
      <c r="K57" s="36"/>
      <c r="L57" s="42"/>
    </row>
    <row r="58" spans="1:12" ht="14.95" customHeight="1" x14ac:dyDescent="0.25">
      <c r="A58" s="37" t="s">
        <v>64</v>
      </c>
      <c r="B58" s="38" t="s">
        <v>5</v>
      </c>
      <c r="C58" s="36">
        <v>17</v>
      </c>
      <c r="D58" s="36">
        <f t="shared" si="3"/>
        <v>20</v>
      </c>
      <c r="E58" s="35">
        <f t="shared" si="4"/>
        <v>1.6689814814814817E-2</v>
      </c>
      <c r="F58" s="61">
        <f t="shared" si="5"/>
        <v>1</v>
      </c>
      <c r="G58" s="64">
        <v>20</v>
      </c>
      <c r="H58" s="39">
        <v>1.6689814814814817E-2</v>
      </c>
      <c r="I58" s="36"/>
      <c r="J58" s="39"/>
      <c r="K58" s="36"/>
      <c r="L58" s="42"/>
    </row>
    <row r="59" spans="1:12" ht="14.95" customHeight="1" x14ac:dyDescent="0.25">
      <c r="A59" s="37" t="s">
        <v>135</v>
      </c>
      <c r="B59" s="38" t="s">
        <v>5</v>
      </c>
      <c r="C59" s="36">
        <v>18</v>
      </c>
      <c r="D59" s="36">
        <f t="shared" si="3"/>
        <v>16</v>
      </c>
      <c r="E59" s="35">
        <f t="shared" si="4"/>
        <v>1.7326388888888888E-2</v>
      </c>
      <c r="F59" s="61">
        <f t="shared" si="5"/>
        <v>1</v>
      </c>
      <c r="G59" s="64">
        <v>16</v>
      </c>
      <c r="H59" s="39">
        <v>1.7326388888888888E-2</v>
      </c>
      <c r="I59" s="36"/>
      <c r="J59" s="39"/>
      <c r="K59" s="36"/>
      <c r="L59" s="42"/>
    </row>
    <row r="60" spans="1:12" ht="14.95" customHeight="1" x14ac:dyDescent="0.25">
      <c r="A60" s="37" t="s">
        <v>113</v>
      </c>
      <c r="B60" s="38" t="s">
        <v>5</v>
      </c>
      <c r="C60" s="36">
        <v>19</v>
      </c>
      <c r="D60" s="36">
        <f t="shared" si="3"/>
        <v>14</v>
      </c>
      <c r="E60" s="35">
        <f t="shared" si="4"/>
        <v>1.7743055555555557E-2</v>
      </c>
      <c r="F60" s="61">
        <f t="shared" si="5"/>
        <v>1</v>
      </c>
      <c r="G60" s="64">
        <v>14</v>
      </c>
      <c r="H60" s="39">
        <v>1.7743055555555557E-2</v>
      </c>
      <c r="I60" s="36"/>
      <c r="J60" s="39"/>
      <c r="K60" s="36"/>
      <c r="L60" s="42"/>
    </row>
    <row r="61" spans="1:12" ht="14.95" customHeight="1" x14ac:dyDescent="0.25">
      <c r="A61" s="13" t="s">
        <v>115</v>
      </c>
      <c r="B61" s="146" t="s">
        <v>0</v>
      </c>
      <c r="C61" s="147">
        <v>1</v>
      </c>
      <c r="D61" s="147">
        <f t="shared" si="3"/>
        <v>90</v>
      </c>
      <c r="E61" s="148">
        <f t="shared" si="4"/>
        <v>5.3148148148148153E-2</v>
      </c>
      <c r="F61" s="149">
        <f t="shared" si="5"/>
        <v>3</v>
      </c>
      <c r="G61" s="150">
        <v>30</v>
      </c>
      <c r="H61" s="151">
        <v>1.4537037037037038E-2</v>
      </c>
      <c r="I61" s="147">
        <v>30</v>
      </c>
      <c r="J61" s="151">
        <v>2.5914351851851855E-2</v>
      </c>
      <c r="K61" s="147">
        <v>30</v>
      </c>
      <c r="L61" s="152">
        <v>1.269675925925926E-2</v>
      </c>
    </row>
    <row r="62" spans="1:12" ht="14.95" customHeight="1" x14ac:dyDescent="0.25">
      <c r="A62" s="164" t="s">
        <v>86</v>
      </c>
      <c r="B62" s="165" t="s">
        <v>0</v>
      </c>
      <c r="C62" s="125">
        <v>2</v>
      </c>
      <c r="D62" s="125">
        <f t="shared" si="3"/>
        <v>83</v>
      </c>
      <c r="E62" s="119">
        <f t="shared" si="4"/>
        <v>9.5335648148148142E-2</v>
      </c>
      <c r="F62" s="166">
        <f t="shared" si="5"/>
        <v>3</v>
      </c>
      <c r="G62" s="104">
        <v>26</v>
      </c>
      <c r="H62" s="102">
        <v>2.6249999999999999E-2</v>
      </c>
      <c r="I62" s="125">
        <v>28</v>
      </c>
      <c r="J62" s="102">
        <v>4.6655092592592595E-2</v>
      </c>
      <c r="K62" s="125">
        <v>29</v>
      </c>
      <c r="L62" s="167">
        <v>2.2430555555555554E-2</v>
      </c>
    </row>
    <row r="63" spans="1:12" ht="14.95" customHeight="1" x14ac:dyDescent="0.25">
      <c r="A63" s="37" t="s">
        <v>65</v>
      </c>
      <c r="B63" s="38" t="s">
        <v>0</v>
      </c>
      <c r="C63" s="36">
        <v>3</v>
      </c>
      <c r="D63" s="36">
        <f t="shared" si="3"/>
        <v>56</v>
      </c>
      <c r="E63" s="35">
        <f t="shared" si="4"/>
        <v>5.3252314814814808E-2</v>
      </c>
      <c r="F63" s="61">
        <f t="shared" si="5"/>
        <v>2</v>
      </c>
      <c r="G63" s="64">
        <v>27</v>
      </c>
      <c r="H63" s="39">
        <v>1.9027777777777779E-2</v>
      </c>
      <c r="I63" s="36">
        <v>29</v>
      </c>
      <c r="J63" s="39">
        <v>3.4224537037037032E-2</v>
      </c>
      <c r="K63" s="36"/>
      <c r="L63" s="42"/>
    </row>
    <row r="64" spans="1:12" ht="14.95" customHeight="1" x14ac:dyDescent="0.25">
      <c r="A64" s="37" t="s">
        <v>69</v>
      </c>
      <c r="B64" s="38" t="s">
        <v>0</v>
      </c>
      <c r="C64" s="36">
        <v>4</v>
      </c>
      <c r="D64" s="36">
        <f t="shared" si="3"/>
        <v>29</v>
      </c>
      <c r="E64" s="35">
        <f t="shared" si="4"/>
        <v>1.6493055555555556E-2</v>
      </c>
      <c r="F64" s="61">
        <f t="shared" si="5"/>
        <v>1</v>
      </c>
      <c r="G64" s="64">
        <v>29</v>
      </c>
      <c r="H64" s="41">
        <v>1.6493055555555556E-2</v>
      </c>
      <c r="I64" s="36"/>
      <c r="J64" s="39"/>
      <c r="K64" s="36"/>
      <c r="L64" s="42"/>
    </row>
    <row r="65" spans="1:12" ht="14.95" customHeight="1" x14ac:dyDescent="0.25">
      <c r="A65" s="37" t="s">
        <v>132</v>
      </c>
      <c r="B65" s="38" t="s">
        <v>0</v>
      </c>
      <c r="C65" s="36">
        <v>5</v>
      </c>
      <c r="D65" s="36">
        <f t="shared" si="3"/>
        <v>28</v>
      </c>
      <c r="E65" s="35">
        <f t="shared" si="4"/>
        <v>1.8287037037037036E-2</v>
      </c>
      <c r="F65" s="61">
        <f t="shared" si="5"/>
        <v>1</v>
      </c>
      <c r="G65" s="64">
        <v>28</v>
      </c>
      <c r="H65" s="39">
        <v>1.8287037037037036E-2</v>
      </c>
      <c r="I65" s="36"/>
      <c r="J65" s="39"/>
      <c r="K65" s="36"/>
      <c r="L65" s="42"/>
    </row>
    <row r="66" spans="1:12" ht="14.95" customHeight="1" x14ac:dyDescent="0.25">
      <c r="A66" s="37" t="s">
        <v>130</v>
      </c>
      <c r="B66" s="38" t="s">
        <v>0</v>
      </c>
      <c r="C66" s="36">
        <v>6</v>
      </c>
      <c r="D66" s="36">
        <f t="shared" si="3"/>
        <v>25</v>
      </c>
      <c r="E66" s="35">
        <f t="shared" si="4"/>
        <v>2.9641203703703701E-2</v>
      </c>
      <c r="F66" s="61">
        <f t="shared" si="5"/>
        <v>1</v>
      </c>
      <c r="G66" s="64">
        <v>25</v>
      </c>
      <c r="H66" s="39">
        <v>2.9641203703703701E-2</v>
      </c>
      <c r="I66" s="36"/>
      <c r="J66" s="39"/>
      <c r="K66" s="36"/>
      <c r="L66" s="42"/>
    </row>
    <row r="67" spans="1:12" ht="14.95" customHeight="1" x14ac:dyDescent="0.25">
      <c r="A67" s="13" t="s">
        <v>131</v>
      </c>
      <c r="B67" s="146" t="s">
        <v>6</v>
      </c>
      <c r="C67" s="147">
        <v>1</v>
      </c>
      <c r="D67" s="147">
        <f t="shared" ref="D67:D79" si="6">SUM(G67,I67,K67)</f>
        <v>85</v>
      </c>
      <c r="E67" s="148">
        <f t="shared" ref="E67:E79" si="7">SUM(H67+J67+L67)</f>
        <v>6.7025462962962953E-2</v>
      </c>
      <c r="F67" s="149">
        <f t="shared" ref="F67:F98" si="8">COUNT(G67,I67,K67)</f>
        <v>3</v>
      </c>
      <c r="G67" s="150">
        <v>29</v>
      </c>
      <c r="H67" s="151">
        <v>1.7766203703703704E-2</v>
      </c>
      <c r="I67" s="147">
        <v>28</v>
      </c>
      <c r="J67" s="151">
        <v>3.3194444444444443E-2</v>
      </c>
      <c r="K67" s="147">
        <v>28</v>
      </c>
      <c r="L67" s="152">
        <v>1.6064814814814813E-2</v>
      </c>
    </row>
    <row r="68" spans="1:12" ht="14.95" customHeight="1" x14ac:dyDescent="0.25">
      <c r="A68" s="164" t="s">
        <v>82</v>
      </c>
      <c r="B68" s="165" t="s">
        <v>6</v>
      </c>
      <c r="C68" s="125">
        <v>2</v>
      </c>
      <c r="D68" s="125">
        <f t="shared" si="6"/>
        <v>84</v>
      </c>
      <c r="E68" s="119">
        <f t="shared" si="7"/>
        <v>6.637731481481482E-2</v>
      </c>
      <c r="F68" s="166">
        <f t="shared" si="8"/>
        <v>3</v>
      </c>
      <c r="G68" s="101">
        <v>26</v>
      </c>
      <c r="H68" s="102">
        <v>1.8310185185185186E-2</v>
      </c>
      <c r="I68" s="125">
        <v>29</v>
      </c>
      <c r="J68" s="102">
        <v>3.2858796296296296E-2</v>
      </c>
      <c r="K68" s="125">
        <v>29</v>
      </c>
      <c r="L68" s="167">
        <v>1.5208333333333332E-2</v>
      </c>
    </row>
    <row r="69" spans="1:12" ht="14.95" customHeight="1" x14ac:dyDescent="0.25">
      <c r="A69" s="164" t="s">
        <v>73</v>
      </c>
      <c r="B69" s="165" t="s">
        <v>6</v>
      </c>
      <c r="C69" s="125">
        <v>3</v>
      </c>
      <c r="D69" s="125">
        <f t="shared" si="6"/>
        <v>84</v>
      </c>
      <c r="E69" s="119">
        <f t="shared" si="7"/>
        <v>7.1608796296296295E-2</v>
      </c>
      <c r="F69" s="166">
        <f t="shared" si="8"/>
        <v>3</v>
      </c>
      <c r="G69" s="101">
        <v>30</v>
      </c>
      <c r="H69" s="102">
        <v>1.7465277777777777E-2</v>
      </c>
      <c r="I69" s="125">
        <v>24</v>
      </c>
      <c r="J69" s="102">
        <v>3.9189814814814809E-2</v>
      </c>
      <c r="K69" s="125">
        <v>30</v>
      </c>
      <c r="L69" s="167">
        <v>1.4953703703703705E-2</v>
      </c>
    </row>
    <row r="70" spans="1:12" ht="14.95" customHeight="1" x14ac:dyDescent="0.25">
      <c r="A70" s="164" t="s">
        <v>108</v>
      </c>
      <c r="B70" s="165" t="s">
        <v>6</v>
      </c>
      <c r="C70" s="125">
        <v>4</v>
      </c>
      <c r="D70" s="125">
        <f t="shared" si="6"/>
        <v>82</v>
      </c>
      <c r="E70" s="119">
        <f t="shared" si="7"/>
        <v>6.8900462962962955E-2</v>
      </c>
      <c r="F70" s="166">
        <f t="shared" si="8"/>
        <v>3</v>
      </c>
      <c r="G70" s="101">
        <v>28</v>
      </c>
      <c r="H70" s="102">
        <v>1.7800925925925925E-2</v>
      </c>
      <c r="I70" s="125">
        <v>27</v>
      </c>
      <c r="J70" s="102">
        <v>3.4930555555555555E-2</v>
      </c>
      <c r="K70" s="125">
        <v>27</v>
      </c>
      <c r="L70" s="167">
        <v>1.6168981481481482E-2</v>
      </c>
    </row>
    <row r="71" spans="1:12" ht="14.95" customHeight="1" x14ac:dyDescent="0.25">
      <c r="A71" s="164" t="s">
        <v>117</v>
      </c>
      <c r="B71" s="165" t="s">
        <v>6</v>
      </c>
      <c r="C71" s="125">
        <v>5</v>
      </c>
      <c r="D71" s="125">
        <f t="shared" si="6"/>
        <v>74</v>
      </c>
      <c r="E71" s="119">
        <f t="shared" si="7"/>
        <v>7.5555555555555556E-2</v>
      </c>
      <c r="F71" s="166">
        <f t="shared" si="8"/>
        <v>3</v>
      </c>
      <c r="G71" s="101">
        <v>23</v>
      </c>
      <c r="H71" s="102">
        <v>1.951388888888889E-2</v>
      </c>
      <c r="I71" s="125">
        <v>25</v>
      </c>
      <c r="J71" s="102">
        <v>3.888888888888889E-2</v>
      </c>
      <c r="K71" s="125">
        <v>26</v>
      </c>
      <c r="L71" s="167">
        <v>1.7152777777777777E-2</v>
      </c>
    </row>
    <row r="72" spans="1:12" ht="14.95" customHeight="1" x14ac:dyDescent="0.25">
      <c r="A72" s="164" t="s">
        <v>71</v>
      </c>
      <c r="B72" s="165" t="s">
        <v>6</v>
      </c>
      <c r="C72" s="125">
        <v>6</v>
      </c>
      <c r="D72" s="125">
        <f t="shared" si="6"/>
        <v>73</v>
      </c>
      <c r="E72" s="119">
        <f t="shared" si="7"/>
        <v>7.5694444444444439E-2</v>
      </c>
      <c r="F72" s="166">
        <f t="shared" si="8"/>
        <v>3</v>
      </c>
      <c r="G72" s="101">
        <v>22</v>
      </c>
      <c r="H72" s="102">
        <v>2.0324074074074074E-2</v>
      </c>
      <c r="I72" s="125">
        <v>26</v>
      </c>
      <c r="J72" s="102">
        <v>3.7476851851851851E-2</v>
      </c>
      <c r="K72" s="125">
        <v>25</v>
      </c>
      <c r="L72" s="167">
        <v>1.7893518518518517E-2</v>
      </c>
    </row>
    <row r="73" spans="1:12" ht="14.95" customHeight="1" x14ac:dyDescent="0.25">
      <c r="A73" s="37" t="s">
        <v>114</v>
      </c>
      <c r="B73" s="38" t="s">
        <v>6</v>
      </c>
      <c r="C73" s="36">
        <v>7</v>
      </c>
      <c r="D73" s="36">
        <f t="shared" si="6"/>
        <v>54</v>
      </c>
      <c r="E73" s="35">
        <f t="shared" si="7"/>
        <v>5.1574074074074078E-2</v>
      </c>
      <c r="F73" s="61">
        <f t="shared" si="8"/>
        <v>2</v>
      </c>
      <c r="G73" s="64">
        <v>24</v>
      </c>
      <c r="H73" s="39">
        <v>1.8819444444444448E-2</v>
      </c>
      <c r="I73" s="36">
        <v>30</v>
      </c>
      <c r="J73" s="39">
        <v>3.2754629629629627E-2</v>
      </c>
      <c r="K73" s="36"/>
      <c r="L73" s="42"/>
    </row>
    <row r="74" spans="1:12" ht="14.95" customHeight="1" x14ac:dyDescent="0.25">
      <c r="A74" s="37" t="s">
        <v>155</v>
      </c>
      <c r="B74" s="38" t="s">
        <v>6</v>
      </c>
      <c r="C74" s="36">
        <v>8</v>
      </c>
      <c r="D74" s="36">
        <f t="shared" si="6"/>
        <v>47</v>
      </c>
      <c r="E74" s="35">
        <f t="shared" si="7"/>
        <v>6.8240740740740741E-2</v>
      </c>
      <c r="F74" s="61">
        <f t="shared" si="8"/>
        <v>2</v>
      </c>
      <c r="G74" s="64"/>
      <c r="H74" s="39"/>
      <c r="I74" s="36">
        <v>23</v>
      </c>
      <c r="J74" s="39">
        <v>4.6608796296296294E-2</v>
      </c>
      <c r="K74" s="36">
        <v>24</v>
      </c>
      <c r="L74" s="42">
        <v>2.1631944444444443E-2</v>
      </c>
    </row>
    <row r="75" spans="1:12" ht="14.95" customHeight="1" x14ac:dyDescent="0.25">
      <c r="A75" s="37" t="s">
        <v>66</v>
      </c>
      <c r="B75" s="38" t="s">
        <v>6</v>
      </c>
      <c r="C75" s="36">
        <v>9</v>
      </c>
      <c r="D75" s="36">
        <f t="shared" si="6"/>
        <v>27</v>
      </c>
      <c r="E75" s="35">
        <f t="shared" si="7"/>
        <v>1.8101851851851852E-2</v>
      </c>
      <c r="F75" s="61">
        <f t="shared" si="8"/>
        <v>1</v>
      </c>
      <c r="G75" s="64">
        <v>27</v>
      </c>
      <c r="H75" s="39">
        <v>1.8101851851851852E-2</v>
      </c>
      <c r="I75" s="36"/>
      <c r="J75" s="39"/>
      <c r="K75" s="36"/>
      <c r="L75" s="42"/>
    </row>
    <row r="76" spans="1:12" ht="14.95" customHeight="1" x14ac:dyDescent="0.25">
      <c r="A76" s="37" t="s">
        <v>81</v>
      </c>
      <c r="B76" s="38" t="s">
        <v>6</v>
      </c>
      <c r="C76" s="36">
        <v>10</v>
      </c>
      <c r="D76" s="36">
        <f t="shared" si="6"/>
        <v>26</v>
      </c>
      <c r="E76" s="35">
        <f t="shared" si="7"/>
        <v>1.8310185185185186E-2</v>
      </c>
      <c r="F76" s="61">
        <f t="shared" si="8"/>
        <v>1</v>
      </c>
      <c r="G76" s="64">
        <v>26</v>
      </c>
      <c r="H76" s="39">
        <v>1.8310185185185186E-2</v>
      </c>
      <c r="I76" s="36"/>
      <c r="J76" s="39"/>
      <c r="K76" s="36"/>
      <c r="L76" s="42"/>
    </row>
    <row r="77" spans="1:12" ht="14.95" customHeight="1" x14ac:dyDescent="0.25">
      <c r="A77" s="13" t="s">
        <v>79</v>
      </c>
      <c r="B77" s="146" t="s">
        <v>7</v>
      </c>
      <c r="C77" s="147">
        <v>1</v>
      </c>
      <c r="D77" s="147">
        <f t="shared" si="6"/>
        <v>90</v>
      </c>
      <c r="E77" s="148">
        <f t="shared" si="7"/>
        <v>8.1180555555555547E-2</v>
      </c>
      <c r="F77" s="149">
        <f t="shared" si="8"/>
        <v>3</v>
      </c>
      <c r="G77" s="150">
        <v>30</v>
      </c>
      <c r="H77" s="151">
        <v>2.028935185185185E-2</v>
      </c>
      <c r="I77" s="147">
        <v>30</v>
      </c>
      <c r="J77" s="151">
        <v>3.7962962962962962E-2</v>
      </c>
      <c r="K77" s="147">
        <v>30</v>
      </c>
      <c r="L77" s="152">
        <v>2.2928240740740739E-2</v>
      </c>
    </row>
    <row r="78" spans="1:12" ht="14.95" customHeight="1" x14ac:dyDescent="0.25">
      <c r="A78" s="37" t="s">
        <v>125</v>
      </c>
      <c r="B78" s="38" t="s">
        <v>7</v>
      </c>
      <c r="C78" s="36">
        <v>2</v>
      </c>
      <c r="D78" s="36">
        <f t="shared" si="6"/>
        <v>29</v>
      </c>
      <c r="E78" s="35">
        <f t="shared" si="7"/>
        <v>2.0856481481481479E-2</v>
      </c>
      <c r="F78" s="61">
        <f t="shared" si="8"/>
        <v>1</v>
      </c>
      <c r="G78" s="64">
        <v>29</v>
      </c>
      <c r="H78" s="39">
        <v>2.0856481481481479E-2</v>
      </c>
      <c r="I78" s="36"/>
      <c r="J78" s="39"/>
      <c r="K78" s="36"/>
      <c r="L78" s="42"/>
    </row>
    <row r="79" spans="1:12" ht="14.95" customHeight="1" x14ac:dyDescent="0.25">
      <c r="A79" s="13" t="s">
        <v>90</v>
      </c>
      <c r="B79" s="146" t="s">
        <v>25</v>
      </c>
      <c r="C79" s="147">
        <v>1</v>
      </c>
      <c r="D79" s="147">
        <f t="shared" si="6"/>
        <v>30</v>
      </c>
      <c r="E79" s="148">
        <f t="shared" si="7"/>
        <v>3.7824074074074072E-2</v>
      </c>
      <c r="F79" s="149">
        <f t="shared" si="8"/>
        <v>1</v>
      </c>
      <c r="G79" s="150">
        <v>30</v>
      </c>
      <c r="H79" s="151">
        <v>3.7824074074074072E-2</v>
      </c>
      <c r="I79" s="36"/>
      <c r="J79" s="39"/>
      <c r="K79" s="36"/>
      <c r="L79" s="42"/>
    </row>
    <row r="81" spans="1:1" x14ac:dyDescent="0.25">
      <c r="A81" s="55" t="s">
        <v>31</v>
      </c>
    </row>
    <row r="82" spans="1:1" x14ac:dyDescent="0.25">
      <c r="A82" t="s">
        <v>126</v>
      </c>
    </row>
  </sheetData>
  <autoFilter ref="A2:L26" xr:uid="{00000000-0009-0000-0000-000002000000}">
    <sortState xmlns:xlrd2="http://schemas.microsoft.com/office/spreadsheetml/2017/richdata2" ref="A3:L79">
      <sortCondition ref="B2:B26"/>
    </sortState>
  </autoFilter>
  <sortState xmlns:xlrd2="http://schemas.microsoft.com/office/spreadsheetml/2017/richdata2" ref="A3:L79">
    <sortCondition ref="B3:B79"/>
    <sortCondition descending="1" ref="D3:D79"/>
    <sortCondition ref="E3:E79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48" fitToHeight="0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O99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customWidth="1"/>
    <col min="7" max="7" width="9.875" style="1" customWidth="1"/>
    <col min="8" max="8" width="8.875" style="1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6" t="s">
        <v>147</v>
      </c>
      <c r="B1" s="197"/>
      <c r="C1" s="197"/>
      <c r="D1" s="197"/>
      <c r="E1" s="197"/>
      <c r="F1" s="198"/>
      <c r="G1" s="192" t="s">
        <v>163</v>
      </c>
      <c r="H1" s="193"/>
      <c r="I1" s="193" t="s">
        <v>44</v>
      </c>
      <c r="J1" s="193"/>
      <c r="K1" s="193" t="s">
        <v>45</v>
      </c>
      <c r="L1" s="195"/>
    </row>
    <row r="2" spans="1:15" ht="35.35" customHeight="1" thickBot="1" x14ac:dyDescent="0.3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4.95" customHeight="1" x14ac:dyDescent="0.25">
      <c r="A3" s="29" t="s">
        <v>162</v>
      </c>
      <c r="B3" s="30" t="s">
        <v>22</v>
      </c>
      <c r="C3" s="33">
        <v>1</v>
      </c>
      <c r="D3" s="33">
        <f t="shared" ref="D3:D34" si="0">SUM(G3,I3,K3)</f>
        <v>30</v>
      </c>
      <c r="E3" s="32">
        <f t="shared" ref="E3:E34" si="1">SUM(H3+J3+L3)</f>
        <v>8.9039351851851856E-2</v>
      </c>
      <c r="F3" s="129">
        <f t="shared" ref="F3:F34" si="2">COUNT(G3,I3,K3)</f>
        <v>1</v>
      </c>
      <c r="G3" s="66">
        <v>30</v>
      </c>
      <c r="H3" s="40">
        <v>8.9039351851851856E-2</v>
      </c>
      <c r="I3" s="33"/>
      <c r="J3" s="40"/>
      <c r="K3" s="33"/>
      <c r="L3" s="43"/>
      <c r="N3" s="49"/>
      <c r="O3" t="s">
        <v>27</v>
      </c>
    </row>
    <row r="4" spans="1:15" ht="14.95" customHeight="1" x14ac:dyDescent="0.25">
      <c r="A4" s="37" t="s">
        <v>156</v>
      </c>
      <c r="B4" s="38" t="s">
        <v>22</v>
      </c>
      <c r="C4" s="36">
        <v>2</v>
      </c>
      <c r="D4" s="36">
        <f t="shared" si="0"/>
        <v>29</v>
      </c>
      <c r="E4" s="35">
        <f t="shared" si="1"/>
        <v>0.1315162037037037</v>
      </c>
      <c r="F4" s="77">
        <f t="shared" si="2"/>
        <v>1</v>
      </c>
      <c r="G4" s="64">
        <v>29</v>
      </c>
      <c r="H4" s="39">
        <v>0.1315162037037037</v>
      </c>
      <c r="I4" s="36"/>
      <c r="J4" s="39"/>
      <c r="K4" s="36"/>
      <c r="L4" s="42"/>
      <c r="N4" s="50"/>
      <c r="O4" t="s">
        <v>28</v>
      </c>
    </row>
    <row r="5" spans="1:15" ht="14.95" customHeight="1" x14ac:dyDescent="0.25">
      <c r="A5" s="37" t="s">
        <v>159</v>
      </c>
      <c r="B5" s="38" t="s">
        <v>8</v>
      </c>
      <c r="C5" s="36">
        <v>1</v>
      </c>
      <c r="D5" s="36">
        <f t="shared" si="0"/>
        <v>30</v>
      </c>
      <c r="E5" s="35">
        <f t="shared" si="1"/>
        <v>0.13186342592592593</v>
      </c>
      <c r="F5" s="77">
        <f t="shared" si="2"/>
        <v>1</v>
      </c>
      <c r="G5" s="64">
        <v>30</v>
      </c>
      <c r="H5" s="39">
        <v>0.13186342592592593</v>
      </c>
      <c r="I5" s="36"/>
      <c r="J5" s="39"/>
      <c r="K5" s="36"/>
      <c r="L5" s="42"/>
      <c r="N5" s="75"/>
    </row>
    <row r="6" spans="1:15" ht="14.95" customHeight="1" x14ac:dyDescent="0.25">
      <c r="A6" s="37" t="s">
        <v>124</v>
      </c>
      <c r="B6" s="38" t="s">
        <v>8</v>
      </c>
      <c r="C6" s="36">
        <v>2</v>
      </c>
      <c r="D6" s="36">
        <f t="shared" si="0"/>
        <v>29</v>
      </c>
      <c r="E6" s="35">
        <f t="shared" si="1"/>
        <v>0.13901620370370371</v>
      </c>
      <c r="F6" s="77">
        <f t="shared" si="2"/>
        <v>1</v>
      </c>
      <c r="G6" s="64">
        <v>29</v>
      </c>
      <c r="H6" s="39">
        <v>0.13901620370370371</v>
      </c>
      <c r="I6" s="36"/>
      <c r="J6" s="39"/>
      <c r="K6" s="36"/>
      <c r="L6" s="42"/>
    </row>
    <row r="7" spans="1:15" ht="14.95" customHeight="1" x14ac:dyDescent="0.25">
      <c r="A7" s="37" t="s">
        <v>100</v>
      </c>
      <c r="B7" s="38" t="s">
        <v>9</v>
      </c>
      <c r="C7" s="36">
        <v>1</v>
      </c>
      <c r="D7" s="36">
        <f t="shared" si="0"/>
        <v>30</v>
      </c>
      <c r="E7" s="35">
        <f t="shared" si="1"/>
        <v>9.5069444444444443E-2</v>
      </c>
      <c r="F7" s="77">
        <f t="shared" si="2"/>
        <v>1</v>
      </c>
      <c r="G7" s="64">
        <v>30</v>
      </c>
      <c r="H7" s="39">
        <v>9.5069444444444443E-2</v>
      </c>
      <c r="I7" s="36"/>
      <c r="J7" s="39"/>
      <c r="K7" s="36"/>
      <c r="L7" s="42"/>
    </row>
    <row r="8" spans="1:15" ht="14.95" customHeight="1" x14ac:dyDescent="0.25">
      <c r="A8" s="37" t="s">
        <v>121</v>
      </c>
      <c r="B8" s="38" t="s">
        <v>9</v>
      </c>
      <c r="C8" s="36">
        <v>2</v>
      </c>
      <c r="D8" s="36">
        <f t="shared" si="0"/>
        <v>29</v>
      </c>
      <c r="E8" s="35">
        <f t="shared" si="1"/>
        <v>9.5636574074074068E-2</v>
      </c>
      <c r="F8" s="77">
        <f t="shared" si="2"/>
        <v>1</v>
      </c>
      <c r="G8" s="64">
        <v>29</v>
      </c>
      <c r="H8" s="39">
        <v>9.5636574074074068E-2</v>
      </c>
      <c r="I8" s="36"/>
      <c r="J8" s="39"/>
      <c r="K8" s="36"/>
      <c r="L8" s="42"/>
    </row>
    <row r="9" spans="1:15" ht="14.95" customHeight="1" x14ac:dyDescent="0.25">
      <c r="A9" s="37" t="s">
        <v>109</v>
      </c>
      <c r="B9" s="38" t="s">
        <v>9</v>
      </c>
      <c r="C9" s="36">
        <v>3</v>
      </c>
      <c r="D9" s="36">
        <f t="shared" si="0"/>
        <v>28</v>
      </c>
      <c r="E9" s="35">
        <f t="shared" si="1"/>
        <v>0.11186342592592592</v>
      </c>
      <c r="F9" s="77">
        <f t="shared" si="2"/>
        <v>1</v>
      </c>
      <c r="G9" s="64">
        <v>28</v>
      </c>
      <c r="H9" s="39">
        <v>0.11186342592592592</v>
      </c>
      <c r="I9" s="36"/>
      <c r="J9" s="39"/>
      <c r="K9" s="36"/>
      <c r="L9" s="42"/>
    </row>
    <row r="10" spans="1:15" ht="14.95" customHeight="1" x14ac:dyDescent="0.25">
      <c r="A10" s="37" t="s">
        <v>118</v>
      </c>
      <c r="B10" s="38" t="s">
        <v>9</v>
      </c>
      <c r="C10" s="36">
        <v>4</v>
      </c>
      <c r="D10" s="36">
        <f t="shared" si="0"/>
        <v>27</v>
      </c>
      <c r="E10" s="35">
        <f t="shared" si="1"/>
        <v>0.12565972222222221</v>
      </c>
      <c r="F10" s="77">
        <f t="shared" si="2"/>
        <v>1</v>
      </c>
      <c r="G10" s="64">
        <v>27</v>
      </c>
      <c r="H10" s="39">
        <v>0.12565972222222221</v>
      </c>
      <c r="I10" s="36"/>
      <c r="J10" s="39"/>
      <c r="K10" s="36"/>
      <c r="L10" s="42"/>
    </row>
    <row r="11" spans="1:15" ht="14.95" customHeight="1" x14ac:dyDescent="0.25">
      <c r="A11" s="37" t="s">
        <v>110</v>
      </c>
      <c r="B11" s="38" t="s">
        <v>9</v>
      </c>
      <c r="C11" s="36">
        <v>5</v>
      </c>
      <c r="D11" s="36">
        <f t="shared" si="0"/>
        <v>26</v>
      </c>
      <c r="E11" s="35">
        <f t="shared" si="1"/>
        <v>0.13186342592592593</v>
      </c>
      <c r="F11" s="77">
        <f t="shared" si="2"/>
        <v>1</v>
      </c>
      <c r="G11" s="64">
        <v>26</v>
      </c>
      <c r="H11" s="39">
        <v>0.13186342592592593</v>
      </c>
      <c r="I11" s="36"/>
      <c r="J11" s="39"/>
      <c r="K11" s="36"/>
      <c r="L11" s="42"/>
    </row>
    <row r="12" spans="1:15" ht="14.95" customHeight="1" x14ac:dyDescent="0.25">
      <c r="A12" s="37" t="s">
        <v>98</v>
      </c>
      <c r="B12" s="38" t="s">
        <v>9</v>
      </c>
      <c r="C12" s="36">
        <v>6</v>
      </c>
      <c r="D12" s="36">
        <f t="shared" si="0"/>
        <v>25</v>
      </c>
      <c r="E12" s="35">
        <f t="shared" si="1"/>
        <v>0.13890046296296296</v>
      </c>
      <c r="F12" s="77">
        <f t="shared" si="2"/>
        <v>1</v>
      </c>
      <c r="G12" s="64">
        <v>25</v>
      </c>
      <c r="H12" s="39">
        <v>0.13890046296296296</v>
      </c>
      <c r="I12" s="36"/>
      <c r="J12" s="39"/>
      <c r="K12" s="36"/>
      <c r="L12" s="42"/>
    </row>
    <row r="13" spans="1:15" ht="14.95" customHeight="1" x14ac:dyDescent="0.25">
      <c r="A13" s="37" t="s">
        <v>160</v>
      </c>
      <c r="B13" s="38" t="s">
        <v>9</v>
      </c>
      <c r="C13" s="36">
        <v>7</v>
      </c>
      <c r="D13" s="36">
        <f t="shared" si="0"/>
        <v>24</v>
      </c>
      <c r="E13" s="35">
        <f t="shared" si="1"/>
        <v>0.14386574074074074</v>
      </c>
      <c r="F13" s="77">
        <f t="shared" si="2"/>
        <v>1</v>
      </c>
      <c r="G13" s="64">
        <v>24</v>
      </c>
      <c r="H13" s="39">
        <v>0.14386574074074074</v>
      </c>
      <c r="I13" s="36"/>
      <c r="J13" s="39"/>
      <c r="K13" s="36"/>
      <c r="L13" s="42"/>
    </row>
    <row r="14" spans="1:15" ht="14.95" customHeight="1" x14ac:dyDescent="0.25">
      <c r="A14" s="37" t="s">
        <v>152</v>
      </c>
      <c r="B14" s="38" t="s">
        <v>9</v>
      </c>
      <c r="C14" s="36">
        <v>8</v>
      </c>
      <c r="D14" s="36">
        <f t="shared" si="0"/>
        <v>23</v>
      </c>
      <c r="E14" s="35">
        <f t="shared" si="1"/>
        <v>0.19652777777777777</v>
      </c>
      <c r="F14" s="77">
        <f t="shared" si="2"/>
        <v>1</v>
      </c>
      <c r="G14" s="64">
        <v>23</v>
      </c>
      <c r="H14" s="39">
        <v>0.19652777777777777</v>
      </c>
      <c r="I14" s="36"/>
      <c r="J14" s="39"/>
      <c r="K14" s="36"/>
      <c r="L14" s="42"/>
    </row>
    <row r="15" spans="1:15" ht="14.95" customHeight="1" x14ac:dyDescent="0.25">
      <c r="A15" s="37" t="s">
        <v>70</v>
      </c>
      <c r="B15" s="38" t="s">
        <v>9</v>
      </c>
      <c r="C15" s="36">
        <v>9</v>
      </c>
      <c r="D15" s="36">
        <f t="shared" si="0"/>
        <v>22</v>
      </c>
      <c r="E15" s="35">
        <f t="shared" si="1"/>
        <v>0.20465277777777779</v>
      </c>
      <c r="F15" s="77">
        <f t="shared" si="2"/>
        <v>1</v>
      </c>
      <c r="G15" s="64">
        <v>22</v>
      </c>
      <c r="H15" s="39">
        <v>0.20465277777777779</v>
      </c>
      <c r="I15" s="36"/>
      <c r="J15" s="39"/>
      <c r="K15" s="36"/>
      <c r="L15" s="42"/>
    </row>
    <row r="16" spans="1:15" ht="14.95" customHeight="1" x14ac:dyDescent="0.25">
      <c r="A16" s="37" t="s">
        <v>89</v>
      </c>
      <c r="B16" s="38" t="s">
        <v>10</v>
      </c>
      <c r="C16" s="36">
        <v>1</v>
      </c>
      <c r="D16" s="36">
        <f t="shared" si="0"/>
        <v>30</v>
      </c>
      <c r="E16" s="35">
        <f t="shared" si="1"/>
        <v>0.10258101851851852</v>
      </c>
      <c r="F16" s="77">
        <f t="shared" si="2"/>
        <v>1</v>
      </c>
      <c r="G16" s="64">
        <v>30</v>
      </c>
      <c r="H16" s="39">
        <v>0.10258101851851852</v>
      </c>
      <c r="I16" s="36"/>
      <c r="J16" s="39"/>
      <c r="K16" s="36"/>
      <c r="L16" s="42"/>
    </row>
    <row r="17" spans="1:12" ht="14.95" customHeight="1" x14ac:dyDescent="0.25">
      <c r="A17" s="128" t="s">
        <v>139</v>
      </c>
      <c r="B17" s="38" t="s">
        <v>10</v>
      </c>
      <c r="C17" s="36">
        <v>2</v>
      </c>
      <c r="D17" s="36">
        <f t="shared" si="0"/>
        <v>29</v>
      </c>
      <c r="E17" s="35">
        <f t="shared" si="1"/>
        <v>0.11344907407407408</v>
      </c>
      <c r="F17" s="77">
        <f t="shared" si="2"/>
        <v>1</v>
      </c>
      <c r="G17" s="64">
        <v>29</v>
      </c>
      <c r="H17" s="41">
        <v>0.11344907407407408</v>
      </c>
      <c r="I17" s="36"/>
      <c r="J17" s="39"/>
      <c r="K17" s="36"/>
      <c r="L17" s="42"/>
    </row>
    <row r="18" spans="1:12" ht="14.95" customHeight="1" x14ac:dyDescent="0.25">
      <c r="A18" s="37" t="s">
        <v>76</v>
      </c>
      <c r="B18" s="38" t="s">
        <v>10</v>
      </c>
      <c r="C18" s="36">
        <v>3</v>
      </c>
      <c r="D18" s="36">
        <f t="shared" si="0"/>
        <v>28</v>
      </c>
      <c r="E18" s="35">
        <f t="shared" si="1"/>
        <v>0.1408449074074074</v>
      </c>
      <c r="F18" s="77">
        <f t="shared" si="2"/>
        <v>1</v>
      </c>
      <c r="G18" s="64">
        <v>28</v>
      </c>
      <c r="H18" s="39">
        <v>0.1408449074074074</v>
      </c>
      <c r="I18" s="36"/>
      <c r="J18" s="39"/>
      <c r="K18" s="36"/>
      <c r="L18" s="42"/>
    </row>
    <row r="19" spans="1:12" ht="14.95" customHeight="1" x14ac:dyDescent="0.25">
      <c r="A19" s="37" t="s">
        <v>72</v>
      </c>
      <c r="B19" s="38" t="s">
        <v>11</v>
      </c>
      <c r="C19" s="36">
        <v>1</v>
      </c>
      <c r="D19" s="36">
        <f t="shared" si="0"/>
        <v>30</v>
      </c>
      <c r="E19" s="35">
        <f t="shared" si="1"/>
        <v>0.13813657407407406</v>
      </c>
      <c r="F19" s="77">
        <f t="shared" si="2"/>
        <v>1</v>
      </c>
      <c r="G19" s="64">
        <v>30</v>
      </c>
      <c r="H19" s="39">
        <v>0.13813657407407406</v>
      </c>
      <c r="I19" s="36"/>
      <c r="J19" s="39"/>
      <c r="K19" s="36"/>
      <c r="L19" s="42"/>
    </row>
    <row r="20" spans="1:12" ht="14.95" customHeight="1" x14ac:dyDescent="0.25">
      <c r="A20" s="37" t="s">
        <v>96</v>
      </c>
      <c r="B20" s="38" t="s">
        <v>21</v>
      </c>
      <c r="C20" s="36">
        <v>1</v>
      </c>
      <c r="D20" s="36">
        <f t="shared" si="0"/>
        <v>30</v>
      </c>
      <c r="E20" s="35">
        <f t="shared" si="1"/>
        <v>7.4467592592592599E-2</v>
      </c>
      <c r="F20" s="77">
        <f t="shared" si="2"/>
        <v>1</v>
      </c>
      <c r="G20" s="64">
        <v>30</v>
      </c>
      <c r="H20" s="39">
        <v>7.4467592592592599E-2</v>
      </c>
      <c r="I20" s="36"/>
      <c r="J20" s="39"/>
      <c r="K20" s="36"/>
      <c r="L20" s="42"/>
    </row>
    <row r="21" spans="1:12" ht="14.95" customHeight="1" x14ac:dyDescent="0.25">
      <c r="A21" s="37" t="s">
        <v>84</v>
      </c>
      <c r="B21" s="38" t="s">
        <v>21</v>
      </c>
      <c r="C21" s="36">
        <v>2</v>
      </c>
      <c r="D21" s="36">
        <f t="shared" si="0"/>
        <v>29</v>
      </c>
      <c r="E21" s="35">
        <f t="shared" si="1"/>
        <v>9.0671296296296292E-2</v>
      </c>
      <c r="F21" s="77">
        <f t="shared" si="2"/>
        <v>1</v>
      </c>
      <c r="G21" s="64">
        <v>29</v>
      </c>
      <c r="H21" s="39">
        <v>9.0671296296296292E-2</v>
      </c>
      <c r="I21" s="36"/>
      <c r="J21" s="39"/>
      <c r="K21" s="36"/>
      <c r="L21" s="42"/>
    </row>
    <row r="22" spans="1:12" ht="14.95" customHeight="1" x14ac:dyDescent="0.25">
      <c r="A22" s="37" t="s">
        <v>74</v>
      </c>
      <c r="B22" s="38" t="s">
        <v>21</v>
      </c>
      <c r="C22" s="36">
        <v>3</v>
      </c>
      <c r="D22" s="36">
        <f t="shared" si="0"/>
        <v>28</v>
      </c>
      <c r="E22" s="35">
        <f t="shared" si="1"/>
        <v>9.3634259259259264E-2</v>
      </c>
      <c r="F22" s="77">
        <f t="shared" si="2"/>
        <v>1</v>
      </c>
      <c r="G22" s="64">
        <v>28</v>
      </c>
      <c r="H22" s="39">
        <v>9.3634259259259264E-2</v>
      </c>
      <c r="I22" s="36"/>
      <c r="J22" s="39"/>
      <c r="K22" s="36"/>
      <c r="L22" s="42"/>
    </row>
    <row r="23" spans="1:12" ht="14.95" customHeight="1" x14ac:dyDescent="0.25">
      <c r="A23" s="37" t="s">
        <v>88</v>
      </c>
      <c r="B23" s="38" t="s">
        <v>5</v>
      </c>
      <c r="C23" s="36">
        <v>1</v>
      </c>
      <c r="D23" s="36">
        <f t="shared" si="0"/>
        <v>30</v>
      </c>
      <c r="E23" s="35">
        <f t="shared" si="1"/>
        <v>8.0416666666666664E-2</v>
      </c>
      <c r="F23" s="77">
        <f t="shared" si="2"/>
        <v>1</v>
      </c>
      <c r="G23" s="64">
        <v>30</v>
      </c>
      <c r="H23" s="39">
        <v>8.0416666666666664E-2</v>
      </c>
      <c r="I23" s="36"/>
      <c r="J23" s="39"/>
      <c r="K23" s="36"/>
      <c r="L23" s="42"/>
    </row>
    <row r="24" spans="1:12" ht="14.95" customHeight="1" x14ac:dyDescent="0.25">
      <c r="A24" s="37" t="s">
        <v>134</v>
      </c>
      <c r="B24" s="38" t="s">
        <v>5</v>
      </c>
      <c r="C24" s="36">
        <v>2</v>
      </c>
      <c r="D24" s="36">
        <f t="shared" si="0"/>
        <v>29</v>
      </c>
      <c r="E24" s="35">
        <f t="shared" si="1"/>
        <v>8.1550925925925929E-2</v>
      </c>
      <c r="F24" s="77">
        <f t="shared" si="2"/>
        <v>1</v>
      </c>
      <c r="G24" s="64">
        <v>29</v>
      </c>
      <c r="H24" s="39">
        <v>8.1550925925925929E-2</v>
      </c>
      <c r="I24" s="36"/>
      <c r="J24" s="39"/>
      <c r="K24" s="36"/>
      <c r="L24" s="42"/>
    </row>
    <row r="25" spans="1:12" ht="14.95" customHeight="1" x14ac:dyDescent="0.25">
      <c r="A25" s="37" t="s">
        <v>105</v>
      </c>
      <c r="B25" s="38" t="s">
        <v>5</v>
      </c>
      <c r="C25" s="36">
        <v>3</v>
      </c>
      <c r="D25" s="36">
        <f t="shared" si="0"/>
        <v>28</v>
      </c>
      <c r="E25" s="35">
        <f t="shared" si="1"/>
        <v>9.5613425925925921E-2</v>
      </c>
      <c r="F25" s="77">
        <f t="shared" si="2"/>
        <v>1</v>
      </c>
      <c r="G25" s="64">
        <v>28</v>
      </c>
      <c r="H25" s="39">
        <v>9.5613425925925921E-2</v>
      </c>
      <c r="I25" s="36"/>
      <c r="J25" s="39"/>
      <c r="K25" s="36"/>
      <c r="L25" s="42"/>
    </row>
    <row r="26" spans="1:12" ht="14.95" customHeight="1" x14ac:dyDescent="0.25">
      <c r="A26" s="37" t="s">
        <v>67</v>
      </c>
      <c r="B26" s="38" t="s">
        <v>5</v>
      </c>
      <c r="C26" s="36">
        <v>4</v>
      </c>
      <c r="D26" s="36">
        <f t="shared" si="0"/>
        <v>27</v>
      </c>
      <c r="E26" s="35">
        <f t="shared" si="1"/>
        <v>0.13699074074074075</v>
      </c>
      <c r="F26" s="77">
        <f t="shared" si="2"/>
        <v>1</v>
      </c>
      <c r="G26" s="64">
        <v>27</v>
      </c>
      <c r="H26" s="39">
        <v>0.13699074074074075</v>
      </c>
      <c r="I26" s="36"/>
      <c r="J26" s="39"/>
      <c r="K26" s="36"/>
      <c r="L26" s="42"/>
    </row>
    <row r="27" spans="1:12" ht="14.95" customHeight="1" x14ac:dyDescent="0.25">
      <c r="A27" s="37" t="s">
        <v>132</v>
      </c>
      <c r="B27" s="38" t="s">
        <v>0</v>
      </c>
      <c r="C27" s="36">
        <v>1</v>
      </c>
      <c r="D27" s="36">
        <f t="shared" si="0"/>
        <v>30</v>
      </c>
      <c r="E27" s="35">
        <f t="shared" si="1"/>
        <v>9.3321759259259271E-2</v>
      </c>
      <c r="F27" s="77">
        <f t="shared" si="2"/>
        <v>1</v>
      </c>
      <c r="G27" s="64">
        <v>30</v>
      </c>
      <c r="H27" s="39">
        <v>9.3321759259259271E-2</v>
      </c>
      <c r="I27" s="36"/>
      <c r="J27" s="39"/>
      <c r="K27" s="36"/>
      <c r="L27" s="42"/>
    </row>
    <row r="28" spans="1:12" ht="14.95" x14ac:dyDescent="0.25">
      <c r="A28" s="37" t="s">
        <v>65</v>
      </c>
      <c r="B28" s="38" t="s">
        <v>0</v>
      </c>
      <c r="C28" s="36">
        <v>2</v>
      </c>
      <c r="D28" s="36">
        <f t="shared" si="0"/>
        <v>29</v>
      </c>
      <c r="E28" s="35">
        <f t="shared" si="1"/>
        <v>0.10986111111111112</v>
      </c>
      <c r="F28" s="77">
        <f t="shared" si="2"/>
        <v>1</v>
      </c>
      <c r="G28" s="64">
        <v>29</v>
      </c>
      <c r="H28" s="39">
        <v>0.10986111111111112</v>
      </c>
      <c r="I28" s="36"/>
      <c r="J28" s="39"/>
      <c r="K28" s="36"/>
      <c r="L28" s="42"/>
    </row>
    <row r="29" spans="1:12" ht="14.95" x14ac:dyDescent="0.25">
      <c r="A29" s="37" t="s">
        <v>161</v>
      </c>
      <c r="B29" s="38" t="s">
        <v>0</v>
      </c>
      <c r="C29" s="36">
        <v>3</v>
      </c>
      <c r="D29" s="36">
        <f t="shared" si="0"/>
        <v>28</v>
      </c>
      <c r="E29" s="35">
        <f t="shared" si="1"/>
        <v>0.14546296296296296</v>
      </c>
      <c r="F29" s="77">
        <f t="shared" si="2"/>
        <v>1</v>
      </c>
      <c r="G29" s="64">
        <v>28</v>
      </c>
      <c r="H29" s="39">
        <v>0.14546296296296296</v>
      </c>
      <c r="I29" s="36"/>
      <c r="J29" s="39"/>
      <c r="K29" s="36"/>
      <c r="L29" s="42"/>
    </row>
    <row r="30" spans="1:12" ht="14.95" x14ac:dyDescent="0.25">
      <c r="A30" s="37" t="s">
        <v>73</v>
      </c>
      <c r="B30" s="38" t="s">
        <v>6</v>
      </c>
      <c r="C30" s="36">
        <v>1</v>
      </c>
      <c r="D30" s="36">
        <f t="shared" si="0"/>
        <v>30</v>
      </c>
      <c r="E30" s="35">
        <f t="shared" si="1"/>
        <v>0.1013888888888889</v>
      </c>
      <c r="F30" s="77">
        <f t="shared" si="2"/>
        <v>1</v>
      </c>
      <c r="G30" s="64">
        <v>30</v>
      </c>
      <c r="H30" s="39">
        <v>0.1013888888888889</v>
      </c>
      <c r="I30" s="36"/>
      <c r="J30" s="39"/>
      <c r="K30" s="36"/>
      <c r="L30" s="42"/>
    </row>
    <row r="31" spans="1:12" ht="14.95" x14ac:dyDescent="0.25">
      <c r="A31" s="37" t="s">
        <v>71</v>
      </c>
      <c r="B31" s="38" t="s">
        <v>6</v>
      </c>
      <c r="C31" s="36">
        <v>2</v>
      </c>
      <c r="D31" s="36">
        <f t="shared" si="0"/>
        <v>29</v>
      </c>
      <c r="E31" s="35">
        <f t="shared" si="1"/>
        <v>0.10879629629629629</v>
      </c>
      <c r="F31" s="77">
        <f t="shared" si="2"/>
        <v>1</v>
      </c>
      <c r="G31" s="64">
        <v>29</v>
      </c>
      <c r="H31" s="39">
        <v>0.10879629629629629</v>
      </c>
      <c r="I31" s="36"/>
      <c r="J31" s="39"/>
      <c r="K31" s="36"/>
      <c r="L31" s="42"/>
    </row>
    <row r="32" spans="1:12" ht="14.95" x14ac:dyDescent="0.25">
      <c r="A32" s="37" t="s">
        <v>117</v>
      </c>
      <c r="B32" s="38" t="s">
        <v>6</v>
      </c>
      <c r="C32" s="36">
        <v>3</v>
      </c>
      <c r="D32" s="36">
        <f t="shared" si="0"/>
        <v>28</v>
      </c>
      <c r="E32" s="35">
        <f t="shared" si="1"/>
        <v>0.13153935185185187</v>
      </c>
      <c r="F32" s="77">
        <f t="shared" si="2"/>
        <v>1</v>
      </c>
      <c r="G32" s="64">
        <v>28</v>
      </c>
      <c r="H32" s="39">
        <v>0.13153935185185187</v>
      </c>
      <c r="I32" s="36"/>
      <c r="J32" s="39"/>
      <c r="K32" s="36"/>
      <c r="L32" s="42"/>
    </row>
    <row r="33" spans="1:12" ht="14.95" x14ac:dyDescent="0.25">
      <c r="A33" s="37" t="s">
        <v>108</v>
      </c>
      <c r="B33" s="38" t="s">
        <v>6</v>
      </c>
      <c r="C33" s="36">
        <v>4</v>
      </c>
      <c r="D33" s="36">
        <f t="shared" si="0"/>
        <v>28</v>
      </c>
      <c r="E33" s="35">
        <f t="shared" si="1"/>
        <v>0.13153935185185187</v>
      </c>
      <c r="F33" s="77">
        <f t="shared" si="2"/>
        <v>1</v>
      </c>
      <c r="G33" s="64">
        <v>28</v>
      </c>
      <c r="H33" s="39">
        <v>0.13153935185185187</v>
      </c>
      <c r="I33" s="36"/>
      <c r="J33" s="39"/>
      <c r="K33" s="36"/>
      <c r="L33" s="42"/>
    </row>
    <row r="34" spans="1:12" x14ac:dyDescent="0.25">
      <c r="A34" s="37" t="s">
        <v>155</v>
      </c>
      <c r="B34" s="38" t="s">
        <v>6</v>
      </c>
      <c r="C34" s="36">
        <v>5</v>
      </c>
      <c r="D34" s="36">
        <f t="shared" si="0"/>
        <v>26</v>
      </c>
      <c r="E34" s="35">
        <f t="shared" si="1"/>
        <v>0.15621527777777777</v>
      </c>
      <c r="F34" s="61">
        <f t="shared" si="2"/>
        <v>1</v>
      </c>
      <c r="G34" s="64">
        <v>26</v>
      </c>
      <c r="H34" s="39">
        <v>0.15621527777777777</v>
      </c>
      <c r="I34" s="36"/>
      <c r="J34" s="39"/>
      <c r="K34" s="36"/>
      <c r="L34" s="42"/>
    </row>
    <row r="35" spans="1:12" x14ac:dyDescent="0.25">
      <c r="A35" s="37"/>
      <c r="B35" s="38"/>
      <c r="C35" s="36"/>
      <c r="D35" s="36">
        <f t="shared" ref="D35:D53" si="3">SUM(G35,I35,K35)</f>
        <v>0</v>
      </c>
      <c r="E35" s="35">
        <f t="shared" ref="E35:E53" si="4">SUM(H35+J35+L35)</f>
        <v>0</v>
      </c>
      <c r="F35" s="61">
        <f t="shared" ref="F35:F53" si="5">COUNT(G35,I35,K35)</f>
        <v>0</v>
      </c>
      <c r="G35" s="64"/>
      <c r="H35" s="39"/>
      <c r="I35" s="36"/>
      <c r="J35" s="39"/>
      <c r="K35" s="36"/>
      <c r="L35" s="42"/>
    </row>
    <row r="36" spans="1:12" x14ac:dyDescent="0.2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2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2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2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2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2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2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2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2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2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2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2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2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2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2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2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2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2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25">
      <c r="A54" s="37"/>
      <c r="B54" s="38"/>
      <c r="C54" s="36"/>
      <c r="D54" s="36">
        <f t="shared" ref="D54:D85" si="6">SUM(G54,I54,K54)</f>
        <v>0</v>
      </c>
      <c r="E54" s="35">
        <f t="shared" ref="E54:E85" si="7">SUM(H54+J54+L54)</f>
        <v>0</v>
      </c>
      <c r="F54" s="61">
        <f t="shared" ref="F54:F85" si="8">COUNT(G54,I54,K54)</f>
        <v>0</v>
      </c>
      <c r="G54" s="64"/>
      <c r="H54" s="39"/>
      <c r="I54" s="36"/>
      <c r="J54" s="39"/>
      <c r="K54" s="36"/>
      <c r="L54" s="42"/>
    </row>
    <row r="55" spans="1:12" x14ac:dyDescent="0.25">
      <c r="A55" s="37"/>
      <c r="B55" s="38"/>
      <c r="C55" s="36"/>
      <c r="D55" s="36">
        <f t="shared" si="6"/>
        <v>0</v>
      </c>
      <c r="E55" s="35">
        <f t="shared" si="7"/>
        <v>0</v>
      </c>
      <c r="F55" s="61">
        <f t="shared" si="8"/>
        <v>0</v>
      </c>
      <c r="G55" s="64"/>
      <c r="H55" s="39"/>
      <c r="I55" s="36"/>
      <c r="J55" s="39"/>
      <c r="K55" s="36"/>
      <c r="L55" s="42"/>
    </row>
    <row r="56" spans="1:12" x14ac:dyDescent="0.25">
      <c r="A56" s="37"/>
      <c r="B56" s="38"/>
      <c r="C56" s="36"/>
      <c r="D56" s="36">
        <f t="shared" si="6"/>
        <v>0</v>
      </c>
      <c r="E56" s="35">
        <f t="shared" si="7"/>
        <v>0</v>
      </c>
      <c r="F56" s="61">
        <f t="shared" si="8"/>
        <v>0</v>
      </c>
      <c r="G56" s="64"/>
      <c r="H56" s="39"/>
      <c r="I56" s="36"/>
      <c r="J56" s="39"/>
      <c r="K56" s="36"/>
      <c r="L56" s="42"/>
    </row>
    <row r="57" spans="1:12" x14ac:dyDescent="0.25">
      <c r="A57" s="37"/>
      <c r="B57" s="38"/>
      <c r="C57" s="36"/>
      <c r="D57" s="36">
        <f t="shared" si="6"/>
        <v>0</v>
      </c>
      <c r="E57" s="35">
        <f t="shared" si="7"/>
        <v>0</v>
      </c>
      <c r="F57" s="61">
        <f t="shared" si="8"/>
        <v>0</v>
      </c>
      <c r="G57" s="64"/>
      <c r="H57" s="39"/>
      <c r="I57" s="36"/>
      <c r="J57" s="39"/>
      <c r="K57" s="36"/>
      <c r="L57" s="42"/>
    </row>
    <row r="58" spans="1:12" x14ac:dyDescent="0.25">
      <c r="A58" s="37"/>
      <c r="B58" s="38"/>
      <c r="C58" s="36"/>
      <c r="D58" s="36">
        <f t="shared" si="6"/>
        <v>0</v>
      </c>
      <c r="E58" s="35">
        <f t="shared" si="7"/>
        <v>0</v>
      </c>
      <c r="F58" s="61">
        <f t="shared" si="8"/>
        <v>0</v>
      </c>
      <c r="G58" s="64"/>
      <c r="H58" s="39"/>
      <c r="I58" s="36"/>
      <c r="J58" s="39"/>
      <c r="K58" s="36"/>
      <c r="L58" s="42"/>
    </row>
    <row r="59" spans="1:12" x14ac:dyDescent="0.25">
      <c r="A59" s="37"/>
      <c r="B59" s="38"/>
      <c r="C59" s="36"/>
      <c r="D59" s="36">
        <f t="shared" si="6"/>
        <v>0</v>
      </c>
      <c r="E59" s="35">
        <f t="shared" si="7"/>
        <v>0</v>
      </c>
      <c r="F59" s="61">
        <f t="shared" si="8"/>
        <v>0</v>
      </c>
      <c r="G59" s="64"/>
      <c r="H59" s="39"/>
      <c r="I59" s="36"/>
      <c r="J59" s="39"/>
      <c r="K59" s="36"/>
      <c r="L59" s="42"/>
    </row>
    <row r="60" spans="1:12" x14ac:dyDescent="0.25">
      <c r="A60" s="37"/>
      <c r="B60" s="38"/>
      <c r="C60" s="36"/>
      <c r="D60" s="36">
        <f t="shared" si="6"/>
        <v>0</v>
      </c>
      <c r="E60" s="35">
        <f t="shared" si="7"/>
        <v>0</v>
      </c>
      <c r="F60" s="61">
        <f t="shared" si="8"/>
        <v>0</v>
      </c>
      <c r="G60" s="64"/>
      <c r="H60" s="39"/>
      <c r="I60" s="36"/>
      <c r="J60" s="39"/>
      <c r="K60" s="36"/>
      <c r="L60" s="42"/>
    </row>
    <row r="61" spans="1:12" x14ac:dyDescent="0.25">
      <c r="A61" s="37"/>
      <c r="B61" s="38"/>
      <c r="C61" s="36"/>
      <c r="D61" s="36">
        <f t="shared" si="6"/>
        <v>0</v>
      </c>
      <c r="E61" s="35">
        <f t="shared" si="7"/>
        <v>0</v>
      </c>
      <c r="F61" s="61">
        <f t="shared" si="8"/>
        <v>0</v>
      </c>
      <c r="G61" s="64"/>
      <c r="H61" s="39"/>
      <c r="I61" s="36"/>
      <c r="J61" s="39"/>
      <c r="K61" s="36"/>
      <c r="L61" s="42"/>
    </row>
    <row r="62" spans="1:12" x14ac:dyDescent="0.2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2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2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2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2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2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2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2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2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2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2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2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2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2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2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2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2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2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2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2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2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2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2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2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25">
      <c r="A86" s="37"/>
      <c r="B86" s="38"/>
      <c r="C86" s="36"/>
      <c r="D86" s="36">
        <f t="shared" ref="D86:D95" si="9">SUM(G86,I86,K86)</f>
        <v>0</v>
      </c>
      <c r="E86" s="35">
        <f t="shared" ref="E86:E95" si="10">SUM(H86+J86+L86)</f>
        <v>0</v>
      </c>
      <c r="F86" s="61">
        <f t="shared" ref="F86:F95" si="11">COUNT(G86,I86,K86)</f>
        <v>0</v>
      </c>
      <c r="G86" s="64"/>
      <c r="H86" s="39"/>
      <c r="I86" s="36"/>
      <c r="J86" s="39"/>
      <c r="K86" s="36"/>
      <c r="L86" s="42"/>
    </row>
    <row r="87" spans="1:12" x14ac:dyDescent="0.25">
      <c r="A87" s="37"/>
      <c r="B87" s="38"/>
      <c r="C87" s="36"/>
      <c r="D87" s="36">
        <f t="shared" si="9"/>
        <v>0</v>
      </c>
      <c r="E87" s="35">
        <f t="shared" si="10"/>
        <v>0</v>
      </c>
      <c r="F87" s="61">
        <f t="shared" si="11"/>
        <v>0</v>
      </c>
      <c r="G87" s="64"/>
      <c r="H87" s="39"/>
      <c r="I87" s="36"/>
      <c r="J87" s="39"/>
      <c r="K87" s="36"/>
      <c r="L87" s="42"/>
    </row>
    <row r="88" spans="1:12" x14ac:dyDescent="0.25">
      <c r="A88" s="37"/>
      <c r="B88" s="38"/>
      <c r="C88" s="36"/>
      <c r="D88" s="36">
        <f t="shared" si="9"/>
        <v>0</v>
      </c>
      <c r="E88" s="35">
        <f t="shared" si="10"/>
        <v>0</v>
      </c>
      <c r="F88" s="61">
        <f t="shared" si="11"/>
        <v>0</v>
      </c>
      <c r="G88" s="64"/>
      <c r="H88" s="39"/>
      <c r="I88" s="36"/>
      <c r="J88" s="39"/>
      <c r="K88" s="36"/>
      <c r="L88" s="42"/>
    </row>
    <row r="89" spans="1:12" x14ac:dyDescent="0.25">
      <c r="A89" s="37"/>
      <c r="B89" s="38"/>
      <c r="C89" s="36"/>
      <c r="D89" s="36">
        <f t="shared" si="9"/>
        <v>0</v>
      </c>
      <c r="E89" s="35">
        <f t="shared" si="10"/>
        <v>0</v>
      </c>
      <c r="F89" s="61">
        <f t="shared" si="11"/>
        <v>0</v>
      </c>
      <c r="G89" s="64"/>
      <c r="H89" s="39"/>
      <c r="I89" s="36"/>
      <c r="J89" s="39"/>
      <c r="K89" s="36"/>
      <c r="L89" s="42"/>
    </row>
    <row r="90" spans="1:12" x14ac:dyDescent="0.25">
      <c r="A90" s="37"/>
      <c r="B90" s="38"/>
      <c r="C90" s="36"/>
      <c r="D90" s="36">
        <f t="shared" si="9"/>
        <v>0</v>
      </c>
      <c r="E90" s="35">
        <f t="shared" si="10"/>
        <v>0</v>
      </c>
      <c r="F90" s="61">
        <f t="shared" si="11"/>
        <v>0</v>
      </c>
      <c r="G90" s="64"/>
      <c r="H90" s="39"/>
      <c r="I90" s="36"/>
      <c r="J90" s="39"/>
      <c r="K90" s="36"/>
      <c r="L90" s="42"/>
    </row>
    <row r="91" spans="1:12" x14ac:dyDescent="0.25">
      <c r="A91" s="37"/>
      <c r="B91" s="38"/>
      <c r="C91" s="36"/>
      <c r="D91" s="36">
        <f t="shared" si="9"/>
        <v>0</v>
      </c>
      <c r="E91" s="35">
        <f t="shared" si="10"/>
        <v>0</v>
      </c>
      <c r="F91" s="61">
        <f t="shared" si="11"/>
        <v>0</v>
      </c>
      <c r="G91" s="64"/>
      <c r="H91" s="39"/>
      <c r="I91" s="36"/>
      <c r="J91" s="39"/>
      <c r="K91" s="36"/>
      <c r="L91" s="42"/>
    </row>
    <row r="92" spans="1:12" x14ac:dyDescent="0.25">
      <c r="A92" s="37"/>
      <c r="B92" s="38"/>
      <c r="C92" s="36"/>
      <c r="D92" s="36">
        <f t="shared" si="9"/>
        <v>0</v>
      </c>
      <c r="E92" s="35">
        <f t="shared" si="10"/>
        <v>0</v>
      </c>
      <c r="F92" s="61">
        <f t="shared" si="11"/>
        <v>0</v>
      </c>
      <c r="G92" s="64"/>
      <c r="H92" s="39"/>
      <c r="I92" s="36"/>
      <c r="J92" s="39"/>
      <c r="K92" s="36"/>
      <c r="L92" s="42"/>
    </row>
    <row r="93" spans="1:12" x14ac:dyDescent="0.25">
      <c r="A93" s="37"/>
      <c r="B93" s="38"/>
      <c r="C93" s="36"/>
      <c r="D93" s="36">
        <f t="shared" si="9"/>
        <v>0</v>
      </c>
      <c r="E93" s="35">
        <f t="shared" si="10"/>
        <v>0</v>
      </c>
      <c r="F93" s="61">
        <f t="shared" si="11"/>
        <v>0</v>
      </c>
      <c r="G93" s="64"/>
      <c r="H93" s="39"/>
      <c r="I93" s="36"/>
      <c r="J93" s="39"/>
      <c r="K93" s="36"/>
      <c r="L93" s="42"/>
    </row>
    <row r="94" spans="1:12" x14ac:dyDescent="0.2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ht="14.95" thickBot="1" x14ac:dyDescent="0.3">
      <c r="A95" s="24"/>
      <c r="B95" s="25"/>
      <c r="C95" s="28"/>
      <c r="D95" s="28">
        <f t="shared" si="9"/>
        <v>0</v>
      </c>
      <c r="E95" s="27">
        <f t="shared" si="10"/>
        <v>0</v>
      </c>
      <c r="F95" s="62">
        <f t="shared" si="11"/>
        <v>0</v>
      </c>
      <c r="G95" s="65"/>
      <c r="H95" s="57"/>
      <c r="I95" s="28"/>
      <c r="J95" s="57"/>
      <c r="K95" s="28"/>
      <c r="L95" s="56"/>
    </row>
    <row r="96" spans="1:12" x14ac:dyDescent="0.25">
      <c r="C96" s="2"/>
      <c r="D96" s="2"/>
      <c r="G96" s="2"/>
      <c r="H96" s="2"/>
    </row>
    <row r="97" spans="1:8" x14ac:dyDescent="0.25">
      <c r="A97" s="55" t="s">
        <v>31</v>
      </c>
      <c r="C97" s="2"/>
      <c r="D97" s="2"/>
      <c r="G97" s="2"/>
      <c r="H97" s="2"/>
    </row>
    <row r="98" spans="1:8" x14ac:dyDescent="0.25">
      <c r="A98" t="s">
        <v>126</v>
      </c>
      <c r="C98" s="2"/>
      <c r="D98" s="2"/>
      <c r="G98" s="2"/>
      <c r="H98" s="2"/>
    </row>
    <row r="99" spans="1:8" x14ac:dyDescent="0.25">
      <c r="C99" s="2"/>
      <c r="D99" s="2"/>
      <c r="G99" s="2"/>
      <c r="H99" s="2"/>
    </row>
  </sheetData>
  <autoFilter ref="A2:L27" xr:uid="{00000000-0009-0000-0000-000003000000}">
    <sortState xmlns:xlrd2="http://schemas.microsoft.com/office/spreadsheetml/2017/richdata2" ref="A3:L70">
      <sortCondition ref="B2:B70"/>
    </sortState>
  </autoFilter>
  <sortState xmlns:xlrd2="http://schemas.microsoft.com/office/spreadsheetml/2017/richdata2" ref="A3:H34">
    <sortCondition ref="B3:B34"/>
    <sortCondition ref="H3:H34"/>
  </sortState>
  <mergeCells count="4">
    <mergeCell ref="G1:H1"/>
    <mergeCell ref="I1:J1"/>
    <mergeCell ref="K1:L1"/>
    <mergeCell ref="A1:F1"/>
  </mergeCells>
  <pageMargins left="0.7" right="0.7" top="0.75" bottom="0.75" header="0.3" footer="0.3"/>
  <pageSetup paperSize="9" scale="5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  <pageSetUpPr fitToPage="1"/>
  </sheetPr>
  <dimension ref="A1:O10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  <col min="11" max="11" width="9.875" style="2" customWidth="1"/>
    <col min="12" max="12" width="8.875" style="2" customWidth="1"/>
  </cols>
  <sheetData>
    <row r="1" spans="1:15" ht="49.6" customHeight="1" thickBot="1" x14ac:dyDescent="0.3">
      <c r="A1" s="196" t="s">
        <v>148</v>
      </c>
      <c r="B1" s="197"/>
      <c r="C1" s="197"/>
      <c r="D1" s="197"/>
      <c r="E1" s="197"/>
      <c r="F1" s="198"/>
      <c r="G1" s="192" t="s">
        <v>46</v>
      </c>
      <c r="H1" s="194"/>
      <c r="I1" s="193" t="s">
        <v>47</v>
      </c>
      <c r="J1" s="193"/>
      <c r="K1" s="193" t="s">
        <v>48</v>
      </c>
      <c r="L1" s="195"/>
    </row>
    <row r="2" spans="1:15" ht="35.35" customHeight="1" thickBot="1" x14ac:dyDescent="0.3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60" t="s">
        <v>20</v>
      </c>
      <c r="G2" s="63" t="s">
        <v>12</v>
      </c>
      <c r="H2" s="46" t="s">
        <v>13</v>
      </c>
      <c r="I2" s="46" t="s">
        <v>12</v>
      </c>
      <c r="J2" s="46" t="s">
        <v>13</v>
      </c>
      <c r="K2" s="46" t="s">
        <v>12</v>
      </c>
      <c r="L2" s="47" t="s">
        <v>13</v>
      </c>
    </row>
    <row r="3" spans="1:15" ht="14.95" customHeight="1" x14ac:dyDescent="0.25">
      <c r="A3" s="29" t="s">
        <v>112</v>
      </c>
      <c r="B3" s="30" t="s">
        <v>8</v>
      </c>
      <c r="C3" s="33">
        <v>1</v>
      </c>
      <c r="D3" s="36">
        <f t="shared" ref="D3:D32" si="0">SUM(G3,I3,K3)</f>
        <v>30</v>
      </c>
      <c r="E3" s="35">
        <f t="shared" ref="E3:E32" si="1">SUM(H3+J3+L3)</f>
        <v>0.18255787037037038</v>
      </c>
      <c r="F3" s="61">
        <f t="shared" ref="F3:F32" si="2">COUNT(G3,I3,K3)</f>
        <v>1</v>
      </c>
      <c r="G3" s="66">
        <v>30</v>
      </c>
      <c r="H3" s="32">
        <v>0.18255787037037038</v>
      </c>
      <c r="I3" s="33"/>
      <c r="J3" s="40"/>
      <c r="K3" s="33"/>
      <c r="L3" s="43"/>
      <c r="N3" s="49"/>
      <c r="O3" t="s">
        <v>27</v>
      </c>
    </row>
    <row r="4" spans="1:15" ht="14.95" customHeight="1" x14ac:dyDescent="0.25">
      <c r="A4" s="37" t="s">
        <v>124</v>
      </c>
      <c r="B4" s="38" t="s">
        <v>8</v>
      </c>
      <c r="C4" s="36">
        <v>2</v>
      </c>
      <c r="D4" s="36">
        <f t="shared" si="0"/>
        <v>29</v>
      </c>
      <c r="E4" s="35">
        <f t="shared" si="1"/>
        <v>20</v>
      </c>
      <c r="F4" s="61">
        <f t="shared" si="2"/>
        <v>1</v>
      </c>
      <c r="G4" s="64">
        <v>29</v>
      </c>
      <c r="H4" s="35">
        <v>20</v>
      </c>
      <c r="I4" s="36"/>
      <c r="J4" s="39"/>
      <c r="K4" s="36"/>
      <c r="L4" s="42"/>
      <c r="N4" s="50"/>
      <c r="O4" t="s">
        <v>28</v>
      </c>
    </row>
    <row r="5" spans="1:15" ht="14.95" customHeight="1" x14ac:dyDescent="0.25">
      <c r="A5" s="37" t="s">
        <v>138</v>
      </c>
      <c r="B5" s="38" t="s">
        <v>9</v>
      </c>
      <c r="C5" s="36">
        <v>1</v>
      </c>
      <c r="D5" s="36">
        <f t="shared" si="0"/>
        <v>30</v>
      </c>
      <c r="E5" s="35">
        <f t="shared" si="1"/>
        <v>0.2341550925925926</v>
      </c>
      <c r="F5" s="61">
        <f t="shared" si="2"/>
        <v>1</v>
      </c>
      <c r="G5" s="64">
        <v>30</v>
      </c>
      <c r="H5" s="35">
        <v>0.2341550925925926</v>
      </c>
      <c r="I5" s="36"/>
      <c r="J5" s="39"/>
      <c r="K5" s="36"/>
      <c r="L5" s="42"/>
    </row>
    <row r="6" spans="1:15" ht="14.95" customHeight="1" x14ac:dyDescent="0.25">
      <c r="A6" s="37" t="s">
        <v>118</v>
      </c>
      <c r="B6" s="38" t="s">
        <v>9</v>
      </c>
      <c r="C6" s="36">
        <v>2</v>
      </c>
      <c r="D6" s="36">
        <f t="shared" si="0"/>
        <v>29</v>
      </c>
      <c r="E6" s="35">
        <f t="shared" si="1"/>
        <v>0.24626157407407409</v>
      </c>
      <c r="F6" s="61">
        <f t="shared" si="2"/>
        <v>1</v>
      </c>
      <c r="G6" s="64">
        <v>29</v>
      </c>
      <c r="H6" s="35">
        <v>0.24626157407407409</v>
      </c>
      <c r="I6" s="36"/>
      <c r="J6" s="39"/>
      <c r="K6" s="36"/>
      <c r="L6" s="42"/>
      <c r="N6" s="75"/>
    </row>
    <row r="7" spans="1:15" ht="14.95" customHeight="1" x14ac:dyDescent="0.25">
      <c r="A7" s="37" t="s">
        <v>109</v>
      </c>
      <c r="B7" s="38" t="s">
        <v>9</v>
      </c>
      <c r="C7" s="36">
        <v>3</v>
      </c>
      <c r="D7" s="36">
        <f t="shared" si="0"/>
        <v>28</v>
      </c>
      <c r="E7" s="35">
        <f t="shared" si="1"/>
        <v>0.24924768518518517</v>
      </c>
      <c r="F7" s="61">
        <f t="shared" si="2"/>
        <v>1</v>
      </c>
      <c r="G7" s="64">
        <v>28</v>
      </c>
      <c r="H7" s="35">
        <v>0.24924768518518517</v>
      </c>
      <c r="I7" s="36"/>
      <c r="J7" s="39"/>
      <c r="K7" s="36"/>
      <c r="L7" s="42"/>
    </row>
    <row r="8" spans="1:15" ht="14.95" x14ac:dyDescent="0.25">
      <c r="A8" s="37" t="s">
        <v>98</v>
      </c>
      <c r="B8" s="38" t="s">
        <v>9</v>
      </c>
      <c r="C8" s="36">
        <v>4</v>
      </c>
      <c r="D8" s="36">
        <f t="shared" si="0"/>
        <v>27</v>
      </c>
      <c r="E8" s="35">
        <f t="shared" si="1"/>
        <v>0.30746527777777777</v>
      </c>
      <c r="F8" s="61">
        <f t="shared" si="2"/>
        <v>1</v>
      </c>
      <c r="G8" s="64">
        <v>27</v>
      </c>
      <c r="H8" s="35">
        <v>0.30746527777777777</v>
      </c>
      <c r="I8" s="36"/>
      <c r="J8" s="39"/>
      <c r="K8" s="36"/>
      <c r="L8" s="42"/>
    </row>
    <row r="9" spans="1:15" ht="14.95" customHeight="1" x14ac:dyDescent="0.25">
      <c r="A9" s="37" t="s">
        <v>111</v>
      </c>
      <c r="B9" s="38" t="s">
        <v>9</v>
      </c>
      <c r="C9" s="36">
        <v>5</v>
      </c>
      <c r="D9" s="36">
        <f t="shared" si="0"/>
        <v>26</v>
      </c>
      <c r="E9" s="35">
        <f t="shared" si="1"/>
        <v>0.30863425925925925</v>
      </c>
      <c r="F9" s="61">
        <f t="shared" si="2"/>
        <v>1</v>
      </c>
      <c r="G9" s="64">
        <v>26</v>
      </c>
      <c r="H9" s="35">
        <v>0.30863425925925925</v>
      </c>
      <c r="I9" s="36"/>
      <c r="J9" s="39"/>
      <c r="K9" s="36"/>
      <c r="L9" s="42"/>
    </row>
    <row r="10" spans="1:15" ht="14.95" customHeight="1" x14ac:dyDescent="0.25">
      <c r="A10" s="37" t="s">
        <v>121</v>
      </c>
      <c r="B10" s="38" t="s">
        <v>9</v>
      </c>
      <c r="C10" s="36">
        <v>5</v>
      </c>
      <c r="D10" s="36">
        <f t="shared" si="0"/>
        <v>26</v>
      </c>
      <c r="E10" s="35">
        <f t="shared" si="1"/>
        <v>0.30863425925925925</v>
      </c>
      <c r="F10" s="61">
        <f t="shared" si="2"/>
        <v>1</v>
      </c>
      <c r="G10" s="64">
        <v>26</v>
      </c>
      <c r="H10" s="35">
        <v>0.30863425925925925</v>
      </c>
      <c r="I10" s="36"/>
      <c r="J10" s="39"/>
      <c r="K10" s="36"/>
      <c r="L10" s="42"/>
    </row>
    <row r="11" spans="1:15" ht="14.95" customHeight="1" x14ac:dyDescent="0.25">
      <c r="A11" s="37" t="s">
        <v>89</v>
      </c>
      <c r="B11" s="38" t="s">
        <v>10</v>
      </c>
      <c r="C11" s="36">
        <v>1</v>
      </c>
      <c r="D11" s="36">
        <f t="shared" si="0"/>
        <v>30</v>
      </c>
      <c r="E11" s="35">
        <f t="shared" si="1"/>
        <v>0.24145833333333333</v>
      </c>
      <c r="F11" s="61">
        <f t="shared" si="2"/>
        <v>1</v>
      </c>
      <c r="G11" s="64">
        <v>30</v>
      </c>
      <c r="H11" s="35">
        <v>0.24145833333333333</v>
      </c>
      <c r="I11" s="36"/>
      <c r="J11" s="39"/>
      <c r="K11" s="36"/>
      <c r="L11" s="42"/>
    </row>
    <row r="12" spans="1:15" ht="14.95" customHeight="1" x14ac:dyDescent="0.25">
      <c r="A12" s="37" t="s">
        <v>139</v>
      </c>
      <c r="B12" s="38" t="s">
        <v>10</v>
      </c>
      <c r="C12" s="36">
        <v>2</v>
      </c>
      <c r="D12" s="36">
        <f t="shared" si="0"/>
        <v>29</v>
      </c>
      <c r="E12" s="35">
        <f t="shared" si="1"/>
        <v>0.24386574074074074</v>
      </c>
      <c r="F12" s="61">
        <f t="shared" si="2"/>
        <v>1</v>
      </c>
      <c r="G12" s="64">
        <v>29</v>
      </c>
      <c r="H12" s="35">
        <v>0.24386574074074074</v>
      </c>
      <c r="I12" s="36"/>
      <c r="J12" s="39"/>
      <c r="K12" s="36"/>
      <c r="L12" s="42"/>
    </row>
    <row r="13" spans="1:15" ht="14.95" customHeight="1" x14ac:dyDescent="0.25">
      <c r="A13" s="37" t="s">
        <v>76</v>
      </c>
      <c r="B13" s="38" t="s">
        <v>10</v>
      </c>
      <c r="C13" s="36">
        <v>3</v>
      </c>
      <c r="D13" s="36">
        <f t="shared" si="0"/>
        <v>28</v>
      </c>
      <c r="E13" s="35">
        <f t="shared" si="1"/>
        <v>0.30863425925925925</v>
      </c>
      <c r="F13" s="61">
        <f t="shared" si="2"/>
        <v>1</v>
      </c>
      <c r="G13" s="64">
        <v>28</v>
      </c>
      <c r="H13" s="35">
        <v>0.30863425925925925</v>
      </c>
      <c r="I13" s="36"/>
      <c r="J13" s="39"/>
      <c r="K13" s="36"/>
      <c r="L13" s="42"/>
    </row>
    <row r="14" spans="1:15" ht="14.95" customHeight="1" x14ac:dyDescent="0.25">
      <c r="A14" s="37" t="s">
        <v>68</v>
      </c>
      <c r="B14" s="38" t="s">
        <v>10</v>
      </c>
      <c r="C14" s="36">
        <v>3</v>
      </c>
      <c r="D14" s="36">
        <f t="shared" si="0"/>
        <v>28</v>
      </c>
      <c r="E14" s="35">
        <f t="shared" si="1"/>
        <v>0.30863425925925925</v>
      </c>
      <c r="F14" s="61">
        <f t="shared" si="2"/>
        <v>1</v>
      </c>
      <c r="G14" s="64">
        <v>28</v>
      </c>
      <c r="H14" s="35">
        <v>0.30863425925925925</v>
      </c>
      <c r="I14" s="36"/>
      <c r="J14" s="39"/>
      <c r="K14" s="36"/>
      <c r="L14" s="42"/>
    </row>
    <row r="15" spans="1:15" ht="14.95" customHeight="1" x14ac:dyDescent="0.25">
      <c r="A15" s="37" t="s">
        <v>96</v>
      </c>
      <c r="B15" s="38" t="s">
        <v>21</v>
      </c>
      <c r="C15" s="36">
        <v>1</v>
      </c>
      <c r="D15" s="36">
        <f t="shared" si="0"/>
        <v>30</v>
      </c>
      <c r="E15" s="35">
        <f t="shared" si="1"/>
        <v>0.13689814814814816</v>
      </c>
      <c r="F15" s="61">
        <f t="shared" si="2"/>
        <v>1</v>
      </c>
      <c r="G15" s="64">
        <v>30</v>
      </c>
      <c r="H15" s="35">
        <v>0.13689814814814816</v>
      </c>
      <c r="I15" s="36"/>
      <c r="J15" s="39"/>
      <c r="K15" s="36"/>
      <c r="L15" s="42"/>
    </row>
    <row r="16" spans="1:15" ht="14.95" customHeight="1" x14ac:dyDescent="0.25">
      <c r="A16" s="37" t="s">
        <v>140</v>
      </c>
      <c r="B16" s="38" t="s">
        <v>21</v>
      </c>
      <c r="C16" s="36">
        <v>2</v>
      </c>
      <c r="D16" s="36">
        <f t="shared" si="0"/>
        <v>29</v>
      </c>
      <c r="E16" s="35">
        <f t="shared" si="1"/>
        <v>0.15082175925925925</v>
      </c>
      <c r="F16" s="61">
        <f t="shared" si="2"/>
        <v>1</v>
      </c>
      <c r="G16" s="64">
        <v>29</v>
      </c>
      <c r="H16" s="35">
        <v>0.15082175925925925</v>
      </c>
      <c r="I16" s="36"/>
      <c r="J16" s="39"/>
      <c r="K16" s="36"/>
      <c r="L16" s="42"/>
    </row>
    <row r="17" spans="1:12" ht="14.95" customHeight="1" x14ac:dyDescent="0.25">
      <c r="A17" s="37" t="s">
        <v>141</v>
      </c>
      <c r="B17" s="38" t="s">
        <v>21</v>
      </c>
      <c r="C17" s="36">
        <v>3</v>
      </c>
      <c r="D17" s="36">
        <f t="shared" si="0"/>
        <v>28</v>
      </c>
      <c r="E17" s="35">
        <f t="shared" si="1"/>
        <v>0.17672453703703703</v>
      </c>
      <c r="F17" s="61">
        <f t="shared" si="2"/>
        <v>1</v>
      </c>
      <c r="G17" s="64">
        <v>28</v>
      </c>
      <c r="H17" s="35">
        <v>0.17672453703703703</v>
      </c>
      <c r="I17" s="36"/>
      <c r="J17" s="39"/>
      <c r="K17" s="36"/>
      <c r="L17" s="42"/>
    </row>
    <row r="18" spans="1:12" ht="14.95" customHeight="1" x14ac:dyDescent="0.25">
      <c r="A18" s="37" t="s">
        <v>74</v>
      </c>
      <c r="B18" s="38" t="s">
        <v>21</v>
      </c>
      <c r="C18" s="36">
        <v>4</v>
      </c>
      <c r="D18" s="36">
        <f t="shared" si="0"/>
        <v>27</v>
      </c>
      <c r="E18" s="35">
        <f t="shared" si="1"/>
        <v>0.20497685185185185</v>
      </c>
      <c r="F18" s="61">
        <f t="shared" si="2"/>
        <v>1</v>
      </c>
      <c r="G18" s="64">
        <v>27</v>
      </c>
      <c r="H18" s="35">
        <v>0.20497685185185185</v>
      </c>
      <c r="I18" s="36"/>
      <c r="J18" s="39"/>
      <c r="K18" s="36"/>
      <c r="L18" s="42"/>
    </row>
    <row r="19" spans="1:12" ht="14.95" customHeight="1" x14ac:dyDescent="0.25">
      <c r="A19" s="37" t="s">
        <v>84</v>
      </c>
      <c r="B19" s="38" t="s">
        <v>21</v>
      </c>
      <c r="C19" s="36">
        <v>5</v>
      </c>
      <c r="D19" s="36">
        <f t="shared" si="0"/>
        <v>26</v>
      </c>
      <c r="E19" s="35">
        <f t="shared" si="1"/>
        <v>0.24141203703703704</v>
      </c>
      <c r="F19" s="61">
        <f t="shared" si="2"/>
        <v>1</v>
      </c>
      <c r="G19" s="64">
        <v>26</v>
      </c>
      <c r="H19" s="35">
        <v>0.24141203703703704</v>
      </c>
      <c r="I19" s="36"/>
      <c r="J19" s="39"/>
      <c r="K19" s="36"/>
      <c r="L19" s="42"/>
    </row>
    <row r="20" spans="1:12" ht="14.95" customHeight="1" x14ac:dyDescent="0.25">
      <c r="A20" s="37" t="s">
        <v>91</v>
      </c>
      <c r="B20" s="38" t="s">
        <v>5</v>
      </c>
      <c r="C20" s="36">
        <v>1</v>
      </c>
      <c r="D20" s="36">
        <f t="shared" si="0"/>
        <v>30</v>
      </c>
      <c r="E20" s="35">
        <f t="shared" si="1"/>
        <v>0.12434027777777779</v>
      </c>
      <c r="F20" s="61">
        <f t="shared" si="2"/>
        <v>1</v>
      </c>
      <c r="G20" s="64">
        <v>30</v>
      </c>
      <c r="H20" s="35">
        <v>0.12434027777777779</v>
      </c>
      <c r="I20" s="36"/>
      <c r="J20" s="39"/>
      <c r="K20" s="36"/>
      <c r="L20" s="42"/>
    </row>
    <row r="21" spans="1:12" ht="14.95" customHeight="1" x14ac:dyDescent="0.25">
      <c r="A21" s="37" t="s">
        <v>95</v>
      </c>
      <c r="B21" s="38" t="s">
        <v>5</v>
      </c>
      <c r="C21" s="36">
        <v>2</v>
      </c>
      <c r="D21" s="36">
        <f t="shared" si="0"/>
        <v>29</v>
      </c>
      <c r="E21" s="35">
        <f t="shared" si="1"/>
        <v>0.14569444444444443</v>
      </c>
      <c r="F21" s="61">
        <f t="shared" si="2"/>
        <v>1</v>
      </c>
      <c r="G21" s="64">
        <v>29</v>
      </c>
      <c r="H21" s="35">
        <v>0.14569444444444443</v>
      </c>
      <c r="I21" s="36"/>
      <c r="J21" s="39"/>
      <c r="K21" s="36"/>
      <c r="L21" s="42"/>
    </row>
    <row r="22" spans="1:12" ht="14.95" customHeight="1" x14ac:dyDescent="0.25">
      <c r="A22" s="37" t="s">
        <v>97</v>
      </c>
      <c r="B22" s="38" t="s">
        <v>5</v>
      </c>
      <c r="C22" s="36">
        <v>3</v>
      </c>
      <c r="D22" s="36">
        <f t="shared" si="0"/>
        <v>28</v>
      </c>
      <c r="E22" s="35">
        <f t="shared" si="1"/>
        <v>0.17299768518518518</v>
      </c>
      <c r="F22" s="61">
        <f t="shared" si="2"/>
        <v>1</v>
      </c>
      <c r="G22" s="64">
        <v>28</v>
      </c>
      <c r="H22" s="39">
        <v>0.17299768518518518</v>
      </c>
      <c r="I22" s="36"/>
      <c r="J22" s="39"/>
      <c r="K22" s="36"/>
      <c r="L22" s="42"/>
    </row>
    <row r="23" spans="1:12" ht="14.95" customHeight="1" x14ac:dyDescent="0.25">
      <c r="A23" s="37" t="s">
        <v>107</v>
      </c>
      <c r="B23" s="38" t="s">
        <v>5</v>
      </c>
      <c r="C23" s="36">
        <v>4</v>
      </c>
      <c r="D23" s="36">
        <f t="shared" si="0"/>
        <v>27</v>
      </c>
      <c r="E23" s="35">
        <f t="shared" si="1"/>
        <v>0.18318287037037037</v>
      </c>
      <c r="F23" s="61">
        <f t="shared" si="2"/>
        <v>1</v>
      </c>
      <c r="G23" s="64">
        <v>27</v>
      </c>
      <c r="H23" s="39">
        <v>0.18318287037037037</v>
      </c>
      <c r="I23" s="36"/>
      <c r="J23" s="39"/>
      <c r="K23" s="36"/>
      <c r="L23" s="42"/>
    </row>
    <row r="24" spans="1:12" ht="14.95" customHeight="1" x14ac:dyDescent="0.25">
      <c r="A24" s="37" t="s">
        <v>88</v>
      </c>
      <c r="B24" s="38" t="s">
        <v>5</v>
      </c>
      <c r="C24" s="36">
        <v>5</v>
      </c>
      <c r="D24" s="36">
        <f t="shared" si="0"/>
        <v>26</v>
      </c>
      <c r="E24" s="35">
        <f t="shared" si="1"/>
        <v>0.1882175925925926</v>
      </c>
      <c r="F24" s="61">
        <f t="shared" si="2"/>
        <v>1</v>
      </c>
      <c r="G24" s="64">
        <v>26</v>
      </c>
      <c r="H24" s="35">
        <v>0.1882175925925926</v>
      </c>
      <c r="I24" s="36"/>
      <c r="J24" s="39"/>
      <c r="K24" s="36"/>
      <c r="L24" s="42"/>
    </row>
    <row r="25" spans="1:12" ht="14.95" customHeight="1" x14ac:dyDescent="0.25">
      <c r="A25" s="37" t="s">
        <v>105</v>
      </c>
      <c r="B25" s="38" t="s">
        <v>5</v>
      </c>
      <c r="C25" s="36">
        <v>6</v>
      </c>
      <c r="D25" s="36">
        <f t="shared" si="0"/>
        <v>25</v>
      </c>
      <c r="E25" s="35">
        <f t="shared" si="1"/>
        <v>0.18945601851851854</v>
      </c>
      <c r="F25" s="61">
        <f t="shared" si="2"/>
        <v>1</v>
      </c>
      <c r="G25" s="64">
        <v>25</v>
      </c>
      <c r="H25" s="35">
        <v>0.18945601851851854</v>
      </c>
      <c r="I25" s="36"/>
      <c r="J25" s="39"/>
      <c r="K25" s="36"/>
      <c r="L25" s="42"/>
    </row>
    <row r="26" spans="1:12" ht="14.95" customHeight="1" x14ac:dyDescent="0.25">
      <c r="A26" s="37" t="s">
        <v>102</v>
      </c>
      <c r="B26" s="38" t="s">
        <v>5</v>
      </c>
      <c r="C26" s="36">
        <v>7</v>
      </c>
      <c r="D26" s="36">
        <f t="shared" si="0"/>
        <v>24</v>
      </c>
      <c r="E26" s="35">
        <f t="shared" si="1"/>
        <v>0.24241898148148147</v>
      </c>
      <c r="F26" s="61">
        <f t="shared" si="2"/>
        <v>1</v>
      </c>
      <c r="G26" s="64">
        <v>24</v>
      </c>
      <c r="H26" s="39">
        <v>0.24241898148148147</v>
      </c>
      <c r="I26" s="36"/>
      <c r="J26" s="39"/>
      <c r="K26" s="36"/>
      <c r="L26" s="42"/>
    </row>
    <row r="27" spans="1:12" ht="14.95" customHeight="1" x14ac:dyDescent="0.25">
      <c r="A27" s="37" t="s">
        <v>101</v>
      </c>
      <c r="B27" s="38" t="s">
        <v>5</v>
      </c>
      <c r="C27" s="36">
        <v>8</v>
      </c>
      <c r="D27" s="36">
        <f t="shared" si="0"/>
        <v>23</v>
      </c>
      <c r="E27" s="35">
        <f t="shared" si="1"/>
        <v>0.2464699074074074</v>
      </c>
      <c r="F27" s="61">
        <f t="shared" si="2"/>
        <v>1</v>
      </c>
      <c r="G27" s="64">
        <v>23</v>
      </c>
      <c r="H27" s="35">
        <v>0.2464699074074074</v>
      </c>
      <c r="I27" s="36"/>
      <c r="J27" s="39"/>
      <c r="K27" s="36"/>
      <c r="L27" s="42"/>
    </row>
    <row r="28" spans="1:12" ht="14.95" customHeight="1" x14ac:dyDescent="0.25">
      <c r="A28" s="37" t="s">
        <v>115</v>
      </c>
      <c r="B28" s="38" t="s">
        <v>0</v>
      </c>
      <c r="C28" s="36">
        <v>1</v>
      </c>
      <c r="D28" s="36">
        <f t="shared" si="0"/>
        <v>30</v>
      </c>
      <c r="E28" s="35">
        <f t="shared" si="1"/>
        <v>0.13745370370370372</v>
      </c>
      <c r="F28" s="61">
        <f t="shared" si="2"/>
        <v>1</v>
      </c>
      <c r="G28" s="64">
        <v>30</v>
      </c>
      <c r="H28" s="35">
        <v>0.13745370370370372</v>
      </c>
      <c r="I28" s="36"/>
      <c r="J28" s="39"/>
      <c r="K28" s="36"/>
      <c r="L28" s="42"/>
    </row>
    <row r="29" spans="1:12" ht="14.95" x14ac:dyDescent="0.25">
      <c r="A29" s="37" t="s">
        <v>132</v>
      </c>
      <c r="B29" s="38" t="s">
        <v>0</v>
      </c>
      <c r="C29" s="36">
        <v>2</v>
      </c>
      <c r="D29" s="36">
        <f t="shared" si="0"/>
        <v>29</v>
      </c>
      <c r="E29" s="35">
        <f t="shared" si="1"/>
        <v>0.20280092592592591</v>
      </c>
      <c r="F29" s="61">
        <f t="shared" si="2"/>
        <v>1</v>
      </c>
      <c r="G29" s="64">
        <v>29</v>
      </c>
      <c r="H29" s="35">
        <v>0.20280092592592591</v>
      </c>
      <c r="I29" s="36"/>
      <c r="J29" s="39"/>
      <c r="K29" s="36"/>
      <c r="L29" s="42"/>
    </row>
    <row r="30" spans="1:12" ht="14.95" x14ac:dyDescent="0.25">
      <c r="A30" s="37" t="s">
        <v>73</v>
      </c>
      <c r="B30" s="38" t="s">
        <v>6</v>
      </c>
      <c r="C30" s="36">
        <v>1</v>
      </c>
      <c r="D30" s="36">
        <f t="shared" si="0"/>
        <v>30</v>
      </c>
      <c r="E30" s="35">
        <f t="shared" si="1"/>
        <v>0.19668981481481482</v>
      </c>
      <c r="F30" s="61">
        <f t="shared" si="2"/>
        <v>1</v>
      </c>
      <c r="G30" s="64">
        <v>30</v>
      </c>
      <c r="H30" s="35">
        <v>0.19668981481481482</v>
      </c>
      <c r="I30" s="36"/>
      <c r="J30" s="39"/>
      <c r="K30" s="36"/>
      <c r="L30" s="42"/>
    </row>
    <row r="31" spans="1:12" ht="14.95" x14ac:dyDescent="0.25">
      <c r="A31" s="37" t="s">
        <v>71</v>
      </c>
      <c r="B31" s="38" t="s">
        <v>6</v>
      </c>
      <c r="C31" s="36">
        <v>2</v>
      </c>
      <c r="D31" s="36">
        <f t="shared" si="0"/>
        <v>29</v>
      </c>
      <c r="E31" s="35">
        <f t="shared" si="1"/>
        <v>0.28358796296296296</v>
      </c>
      <c r="F31" s="61">
        <f t="shared" si="2"/>
        <v>1</v>
      </c>
      <c r="G31" s="64">
        <v>29</v>
      </c>
      <c r="H31" s="35">
        <v>0.28358796296296296</v>
      </c>
      <c r="I31" s="36"/>
      <c r="J31" s="39"/>
      <c r="K31" s="36"/>
      <c r="L31" s="42"/>
    </row>
    <row r="32" spans="1:12" ht="14.95" x14ac:dyDescent="0.25">
      <c r="A32" s="37" t="s">
        <v>108</v>
      </c>
      <c r="B32" s="38" t="s">
        <v>6</v>
      </c>
      <c r="C32" s="36">
        <v>3</v>
      </c>
      <c r="D32" s="36">
        <f t="shared" si="0"/>
        <v>28</v>
      </c>
      <c r="E32" s="35">
        <f t="shared" si="1"/>
        <v>0.30863425925925925</v>
      </c>
      <c r="F32" s="61">
        <f t="shared" si="2"/>
        <v>1</v>
      </c>
      <c r="G32" s="64">
        <v>28</v>
      </c>
      <c r="H32" s="39">
        <v>0.30863425925925925</v>
      </c>
      <c r="I32" s="36"/>
      <c r="J32" s="39"/>
      <c r="K32" s="36"/>
      <c r="L32" s="42"/>
    </row>
    <row r="33" spans="1:12" ht="14.95" x14ac:dyDescent="0.25">
      <c r="A33" s="37"/>
      <c r="B33" s="38"/>
      <c r="C33" s="36"/>
      <c r="D33" s="36">
        <f t="shared" ref="D33:D60" si="3">SUM(G33,I33,K33)</f>
        <v>0</v>
      </c>
      <c r="E33" s="35">
        <f t="shared" ref="E33:E60" si="4">SUM(H33+J33+L33)</f>
        <v>0</v>
      </c>
      <c r="F33" s="61">
        <f t="shared" ref="F33:F60" si="5">COUNT(G33,I33,K33)</f>
        <v>0</v>
      </c>
      <c r="G33" s="64"/>
      <c r="H33" s="39"/>
      <c r="I33" s="36"/>
      <c r="J33" s="39"/>
      <c r="K33" s="36"/>
      <c r="L33" s="42"/>
    </row>
    <row r="34" spans="1:12" x14ac:dyDescent="0.25">
      <c r="A34" s="37"/>
      <c r="B34" s="38"/>
      <c r="C34" s="36"/>
      <c r="D34" s="36">
        <f t="shared" si="3"/>
        <v>0</v>
      </c>
      <c r="E34" s="35">
        <f t="shared" si="4"/>
        <v>0</v>
      </c>
      <c r="F34" s="61">
        <f t="shared" si="5"/>
        <v>0</v>
      </c>
      <c r="G34" s="64"/>
      <c r="H34" s="39"/>
      <c r="I34" s="36"/>
      <c r="J34" s="39"/>
      <c r="K34" s="36"/>
      <c r="L34" s="42"/>
    </row>
    <row r="35" spans="1:12" x14ac:dyDescent="0.25">
      <c r="A35" s="37"/>
      <c r="B35" s="38"/>
      <c r="C35" s="36"/>
      <c r="D35" s="36">
        <f t="shared" si="3"/>
        <v>0</v>
      </c>
      <c r="E35" s="35">
        <f t="shared" si="4"/>
        <v>0</v>
      </c>
      <c r="F35" s="61">
        <f t="shared" si="5"/>
        <v>0</v>
      </c>
      <c r="G35" s="64"/>
      <c r="H35" s="39"/>
      <c r="I35" s="36"/>
      <c r="J35" s="39"/>
      <c r="K35" s="36"/>
      <c r="L35" s="42"/>
    </row>
    <row r="36" spans="1:12" x14ac:dyDescent="0.25">
      <c r="A36" s="37"/>
      <c r="B36" s="38"/>
      <c r="C36" s="36"/>
      <c r="D36" s="36">
        <f t="shared" si="3"/>
        <v>0</v>
      </c>
      <c r="E36" s="35">
        <f t="shared" si="4"/>
        <v>0</v>
      </c>
      <c r="F36" s="61">
        <f t="shared" si="5"/>
        <v>0</v>
      </c>
      <c r="G36" s="64"/>
      <c r="H36" s="39"/>
      <c r="I36" s="36"/>
      <c r="J36" s="39"/>
      <c r="K36" s="36"/>
      <c r="L36" s="42"/>
    </row>
    <row r="37" spans="1:12" x14ac:dyDescent="0.25">
      <c r="A37" s="37"/>
      <c r="B37" s="38"/>
      <c r="C37" s="36"/>
      <c r="D37" s="36">
        <f t="shared" si="3"/>
        <v>0</v>
      </c>
      <c r="E37" s="35">
        <f t="shared" si="4"/>
        <v>0</v>
      </c>
      <c r="F37" s="61">
        <f t="shared" si="5"/>
        <v>0</v>
      </c>
      <c r="G37" s="64"/>
      <c r="H37" s="39"/>
      <c r="I37" s="36"/>
      <c r="J37" s="39"/>
      <c r="K37" s="36"/>
      <c r="L37" s="42"/>
    </row>
    <row r="38" spans="1:12" x14ac:dyDescent="0.25">
      <c r="A38" s="37"/>
      <c r="B38" s="38"/>
      <c r="C38" s="36"/>
      <c r="D38" s="36">
        <f t="shared" si="3"/>
        <v>0</v>
      </c>
      <c r="E38" s="35">
        <f t="shared" si="4"/>
        <v>0</v>
      </c>
      <c r="F38" s="61">
        <f t="shared" si="5"/>
        <v>0</v>
      </c>
      <c r="G38" s="64"/>
      <c r="H38" s="39"/>
      <c r="I38" s="36"/>
      <c r="J38" s="39"/>
      <c r="K38" s="36"/>
      <c r="L38" s="42"/>
    </row>
    <row r="39" spans="1:12" x14ac:dyDescent="0.25">
      <c r="A39" s="37"/>
      <c r="B39" s="38"/>
      <c r="C39" s="36"/>
      <c r="D39" s="36">
        <f t="shared" si="3"/>
        <v>0</v>
      </c>
      <c r="E39" s="35">
        <f t="shared" si="4"/>
        <v>0</v>
      </c>
      <c r="F39" s="61">
        <f t="shared" si="5"/>
        <v>0</v>
      </c>
      <c r="G39" s="64"/>
      <c r="H39" s="39"/>
      <c r="I39" s="36"/>
      <c r="J39" s="39"/>
      <c r="K39" s="36"/>
      <c r="L39" s="42"/>
    </row>
    <row r="40" spans="1:12" x14ac:dyDescent="0.25">
      <c r="A40" s="37"/>
      <c r="B40" s="38"/>
      <c r="C40" s="36"/>
      <c r="D40" s="36">
        <f t="shared" si="3"/>
        <v>0</v>
      </c>
      <c r="E40" s="35">
        <f t="shared" si="4"/>
        <v>0</v>
      </c>
      <c r="F40" s="61">
        <f t="shared" si="5"/>
        <v>0</v>
      </c>
      <c r="G40" s="64"/>
      <c r="H40" s="39"/>
      <c r="I40" s="36"/>
      <c r="J40" s="39"/>
      <c r="K40" s="36"/>
      <c r="L40" s="42"/>
    </row>
    <row r="41" spans="1:12" x14ac:dyDescent="0.25">
      <c r="A41" s="37"/>
      <c r="B41" s="38"/>
      <c r="C41" s="36"/>
      <c r="D41" s="36">
        <f t="shared" si="3"/>
        <v>0</v>
      </c>
      <c r="E41" s="35">
        <f t="shared" si="4"/>
        <v>0</v>
      </c>
      <c r="F41" s="61">
        <f t="shared" si="5"/>
        <v>0</v>
      </c>
      <c r="G41" s="64"/>
      <c r="H41" s="39"/>
      <c r="I41" s="36"/>
      <c r="J41" s="39"/>
      <c r="K41" s="36"/>
      <c r="L41" s="42"/>
    </row>
    <row r="42" spans="1:12" x14ac:dyDescent="0.25">
      <c r="A42" s="37"/>
      <c r="B42" s="38"/>
      <c r="C42" s="36"/>
      <c r="D42" s="36">
        <f t="shared" si="3"/>
        <v>0</v>
      </c>
      <c r="E42" s="35">
        <f t="shared" si="4"/>
        <v>0</v>
      </c>
      <c r="F42" s="61">
        <f t="shared" si="5"/>
        <v>0</v>
      </c>
      <c r="G42" s="64"/>
      <c r="H42" s="39"/>
      <c r="I42" s="36"/>
      <c r="J42" s="39"/>
      <c r="K42" s="36"/>
      <c r="L42" s="42"/>
    </row>
    <row r="43" spans="1:12" x14ac:dyDescent="0.25">
      <c r="A43" s="37"/>
      <c r="B43" s="38"/>
      <c r="C43" s="36"/>
      <c r="D43" s="36">
        <f t="shared" si="3"/>
        <v>0</v>
      </c>
      <c r="E43" s="35">
        <f t="shared" si="4"/>
        <v>0</v>
      </c>
      <c r="F43" s="61">
        <f t="shared" si="5"/>
        <v>0</v>
      </c>
      <c r="G43" s="64"/>
      <c r="H43" s="39"/>
      <c r="I43" s="36"/>
      <c r="J43" s="39"/>
      <c r="K43" s="36"/>
      <c r="L43" s="42"/>
    </row>
    <row r="44" spans="1:12" x14ac:dyDescent="0.25">
      <c r="A44" s="37"/>
      <c r="B44" s="38"/>
      <c r="C44" s="36"/>
      <c r="D44" s="36">
        <f t="shared" si="3"/>
        <v>0</v>
      </c>
      <c r="E44" s="35">
        <f t="shared" si="4"/>
        <v>0</v>
      </c>
      <c r="F44" s="61">
        <f t="shared" si="5"/>
        <v>0</v>
      </c>
      <c r="G44" s="64"/>
      <c r="H44" s="39"/>
      <c r="I44" s="36"/>
      <c r="J44" s="39"/>
      <c r="K44" s="36"/>
      <c r="L44" s="42"/>
    </row>
    <row r="45" spans="1:12" x14ac:dyDescent="0.25">
      <c r="A45" s="37"/>
      <c r="B45" s="38"/>
      <c r="C45" s="36"/>
      <c r="D45" s="36">
        <f t="shared" si="3"/>
        <v>0</v>
      </c>
      <c r="E45" s="35">
        <f t="shared" si="4"/>
        <v>0</v>
      </c>
      <c r="F45" s="61">
        <f t="shared" si="5"/>
        <v>0</v>
      </c>
      <c r="G45" s="64"/>
      <c r="H45" s="39"/>
      <c r="I45" s="36"/>
      <c r="J45" s="39"/>
      <c r="K45" s="36"/>
      <c r="L45" s="42"/>
    </row>
    <row r="46" spans="1:12" x14ac:dyDescent="0.25">
      <c r="A46" s="37"/>
      <c r="B46" s="38"/>
      <c r="C46" s="36"/>
      <c r="D46" s="36">
        <f t="shared" si="3"/>
        <v>0</v>
      </c>
      <c r="E46" s="35">
        <f t="shared" si="4"/>
        <v>0</v>
      </c>
      <c r="F46" s="61">
        <f t="shared" si="5"/>
        <v>0</v>
      </c>
      <c r="G46" s="64"/>
      <c r="H46" s="39"/>
      <c r="I46" s="36"/>
      <c r="J46" s="39"/>
      <c r="K46" s="36"/>
      <c r="L46" s="42"/>
    </row>
    <row r="47" spans="1:12" x14ac:dyDescent="0.25">
      <c r="A47" s="37"/>
      <c r="B47" s="38"/>
      <c r="C47" s="36"/>
      <c r="D47" s="36">
        <f t="shared" si="3"/>
        <v>0</v>
      </c>
      <c r="E47" s="35">
        <f t="shared" si="4"/>
        <v>0</v>
      </c>
      <c r="F47" s="61">
        <f t="shared" si="5"/>
        <v>0</v>
      </c>
      <c r="G47" s="64"/>
      <c r="H47" s="39"/>
      <c r="I47" s="36"/>
      <c r="J47" s="39"/>
      <c r="K47" s="36"/>
      <c r="L47" s="42"/>
    </row>
    <row r="48" spans="1:12" x14ac:dyDescent="0.25">
      <c r="A48" s="37"/>
      <c r="B48" s="38"/>
      <c r="C48" s="36"/>
      <c r="D48" s="36">
        <f t="shared" si="3"/>
        <v>0</v>
      </c>
      <c r="E48" s="35">
        <f t="shared" si="4"/>
        <v>0</v>
      </c>
      <c r="F48" s="61">
        <f t="shared" si="5"/>
        <v>0</v>
      </c>
      <c r="G48" s="64"/>
      <c r="H48" s="39"/>
      <c r="I48" s="36"/>
      <c r="J48" s="39"/>
      <c r="K48" s="36"/>
      <c r="L48" s="42"/>
    </row>
    <row r="49" spans="1:12" x14ac:dyDescent="0.25">
      <c r="A49" s="37"/>
      <c r="B49" s="38"/>
      <c r="C49" s="36"/>
      <c r="D49" s="36">
        <f t="shared" si="3"/>
        <v>0</v>
      </c>
      <c r="E49" s="35">
        <f t="shared" si="4"/>
        <v>0</v>
      </c>
      <c r="F49" s="61">
        <f t="shared" si="5"/>
        <v>0</v>
      </c>
      <c r="G49" s="64"/>
      <c r="H49" s="39"/>
      <c r="I49" s="36"/>
      <c r="J49" s="39"/>
      <c r="K49" s="36"/>
      <c r="L49" s="42"/>
    </row>
    <row r="50" spans="1:12" x14ac:dyDescent="0.25">
      <c r="A50" s="37"/>
      <c r="B50" s="38"/>
      <c r="C50" s="36"/>
      <c r="D50" s="36">
        <f t="shared" si="3"/>
        <v>0</v>
      </c>
      <c r="E50" s="35">
        <f t="shared" si="4"/>
        <v>0</v>
      </c>
      <c r="F50" s="61">
        <f t="shared" si="5"/>
        <v>0</v>
      </c>
      <c r="G50" s="64"/>
      <c r="H50" s="39"/>
      <c r="I50" s="36"/>
      <c r="J50" s="39"/>
      <c r="K50" s="36"/>
      <c r="L50" s="42"/>
    </row>
    <row r="51" spans="1:12" x14ac:dyDescent="0.25">
      <c r="A51" s="37"/>
      <c r="B51" s="38"/>
      <c r="C51" s="36"/>
      <c r="D51" s="36">
        <f t="shared" si="3"/>
        <v>0</v>
      </c>
      <c r="E51" s="35">
        <f t="shared" si="4"/>
        <v>0</v>
      </c>
      <c r="F51" s="61">
        <f t="shared" si="5"/>
        <v>0</v>
      </c>
      <c r="G51" s="64"/>
      <c r="H51" s="39"/>
      <c r="I51" s="36"/>
      <c r="J51" s="39"/>
      <c r="K51" s="36"/>
      <c r="L51" s="42"/>
    </row>
    <row r="52" spans="1:12" x14ac:dyDescent="0.25">
      <c r="A52" s="37"/>
      <c r="B52" s="38"/>
      <c r="C52" s="36"/>
      <c r="D52" s="36">
        <f t="shared" si="3"/>
        <v>0</v>
      </c>
      <c r="E52" s="35">
        <f t="shared" si="4"/>
        <v>0</v>
      </c>
      <c r="F52" s="61">
        <f t="shared" si="5"/>
        <v>0</v>
      </c>
      <c r="G52" s="64"/>
      <c r="H52" s="39"/>
      <c r="I52" s="36"/>
      <c r="J52" s="39"/>
      <c r="K52" s="36"/>
      <c r="L52" s="42"/>
    </row>
    <row r="53" spans="1:12" x14ac:dyDescent="0.25">
      <c r="A53" s="37"/>
      <c r="B53" s="38"/>
      <c r="C53" s="36"/>
      <c r="D53" s="36">
        <f t="shared" si="3"/>
        <v>0</v>
      </c>
      <c r="E53" s="35">
        <f t="shared" si="4"/>
        <v>0</v>
      </c>
      <c r="F53" s="61">
        <f t="shared" si="5"/>
        <v>0</v>
      </c>
      <c r="G53" s="64"/>
      <c r="H53" s="39"/>
      <c r="I53" s="36"/>
      <c r="J53" s="39"/>
      <c r="K53" s="36"/>
      <c r="L53" s="42"/>
    </row>
    <row r="54" spans="1:12" x14ac:dyDescent="0.25">
      <c r="A54" s="37"/>
      <c r="B54" s="38"/>
      <c r="C54" s="36"/>
      <c r="D54" s="36">
        <f t="shared" si="3"/>
        <v>0</v>
      </c>
      <c r="E54" s="35">
        <f t="shared" si="4"/>
        <v>0</v>
      </c>
      <c r="F54" s="61">
        <f t="shared" si="5"/>
        <v>0</v>
      </c>
      <c r="G54" s="64"/>
      <c r="H54" s="39"/>
      <c r="I54" s="36"/>
      <c r="J54" s="39"/>
      <c r="K54" s="36"/>
      <c r="L54" s="42"/>
    </row>
    <row r="55" spans="1:12" x14ac:dyDescent="0.25">
      <c r="A55" s="37"/>
      <c r="B55" s="38"/>
      <c r="C55" s="36"/>
      <c r="D55" s="36">
        <f t="shared" si="3"/>
        <v>0</v>
      </c>
      <c r="E55" s="35">
        <f t="shared" si="4"/>
        <v>0</v>
      </c>
      <c r="F55" s="61">
        <f t="shared" si="5"/>
        <v>0</v>
      </c>
      <c r="G55" s="64"/>
      <c r="H55" s="39"/>
      <c r="I55" s="36"/>
      <c r="J55" s="39"/>
      <c r="K55" s="36"/>
      <c r="L55" s="42"/>
    </row>
    <row r="56" spans="1:12" x14ac:dyDescent="0.25">
      <c r="A56" s="37"/>
      <c r="B56" s="38"/>
      <c r="C56" s="36"/>
      <c r="D56" s="36">
        <f t="shared" si="3"/>
        <v>0</v>
      </c>
      <c r="E56" s="35">
        <f t="shared" si="4"/>
        <v>0</v>
      </c>
      <c r="F56" s="61">
        <f t="shared" si="5"/>
        <v>0</v>
      </c>
      <c r="G56" s="64"/>
      <c r="H56" s="39"/>
      <c r="I56" s="36"/>
      <c r="J56" s="39"/>
      <c r="K56" s="36"/>
      <c r="L56" s="42"/>
    </row>
    <row r="57" spans="1:12" x14ac:dyDescent="0.25">
      <c r="A57" s="37"/>
      <c r="B57" s="38"/>
      <c r="C57" s="36"/>
      <c r="D57" s="36">
        <f t="shared" si="3"/>
        <v>0</v>
      </c>
      <c r="E57" s="35">
        <f t="shared" si="4"/>
        <v>0</v>
      </c>
      <c r="F57" s="61">
        <f t="shared" si="5"/>
        <v>0</v>
      </c>
      <c r="G57" s="64"/>
      <c r="H57" s="39"/>
      <c r="I57" s="36"/>
      <c r="J57" s="39"/>
      <c r="K57" s="36"/>
      <c r="L57" s="42"/>
    </row>
    <row r="58" spans="1:12" x14ac:dyDescent="0.25">
      <c r="A58" s="37"/>
      <c r="B58" s="38"/>
      <c r="C58" s="36"/>
      <c r="D58" s="36">
        <f t="shared" si="3"/>
        <v>0</v>
      </c>
      <c r="E58" s="35">
        <f t="shared" si="4"/>
        <v>0</v>
      </c>
      <c r="F58" s="61">
        <f t="shared" si="5"/>
        <v>0</v>
      </c>
      <c r="G58" s="64"/>
      <c r="H58" s="39"/>
      <c r="I58" s="36"/>
      <c r="J58" s="39"/>
      <c r="K58" s="36"/>
      <c r="L58" s="42"/>
    </row>
    <row r="59" spans="1:12" x14ac:dyDescent="0.25">
      <c r="A59" s="37"/>
      <c r="B59" s="38"/>
      <c r="C59" s="36"/>
      <c r="D59" s="36">
        <f t="shared" si="3"/>
        <v>0</v>
      </c>
      <c r="E59" s="35">
        <f t="shared" si="4"/>
        <v>0</v>
      </c>
      <c r="F59" s="61">
        <f t="shared" si="5"/>
        <v>0</v>
      </c>
      <c r="G59" s="64"/>
      <c r="H59" s="39"/>
      <c r="I59" s="36"/>
      <c r="J59" s="39"/>
      <c r="K59" s="36"/>
      <c r="L59" s="42"/>
    </row>
    <row r="60" spans="1:12" x14ac:dyDescent="0.25">
      <c r="A60" s="37"/>
      <c r="B60" s="38"/>
      <c r="C60" s="36"/>
      <c r="D60" s="36">
        <f t="shared" si="3"/>
        <v>0</v>
      </c>
      <c r="E60" s="35">
        <f t="shared" si="4"/>
        <v>0</v>
      </c>
      <c r="F60" s="61">
        <f t="shared" si="5"/>
        <v>0</v>
      </c>
      <c r="G60" s="64"/>
      <c r="H60" s="39"/>
      <c r="I60" s="36"/>
      <c r="J60" s="39"/>
      <c r="K60" s="36"/>
      <c r="L60" s="42"/>
    </row>
    <row r="61" spans="1:12" x14ac:dyDescent="0.25">
      <c r="A61" s="37"/>
      <c r="B61" s="38"/>
      <c r="C61" s="36"/>
      <c r="D61" s="36">
        <f t="shared" ref="D61:D92" si="6">SUM(G61,I61,K61)</f>
        <v>0</v>
      </c>
      <c r="E61" s="35">
        <f t="shared" ref="E61:E92" si="7">SUM(H61+J61+L61)</f>
        <v>0</v>
      </c>
      <c r="F61" s="61">
        <f t="shared" ref="F61:F92" si="8">COUNT(G61,I61,K61)</f>
        <v>0</v>
      </c>
      <c r="G61" s="64"/>
      <c r="H61" s="39"/>
      <c r="I61" s="36"/>
      <c r="J61" s="39"/>
      <c r="K61" s="36"/>
      <c r="L61" s="42"/>
    </row>
    <row r="62" spans="1:12" x14ac:dyDescent="0.25">
      <c r="A62" s="37"/>
      <c r="B62" s="38"/>
      <c r="C62" s="36"/>
      <c r="D62" s="36">
        <f t="shared" si="6"/>
        <v>0</v>
      </c>
      <c r="E62" s="35">
        <f t="shared" si="7"/>
        <v>0</v>
      </c>
      <c r="F62" s="61">
        <f t="shared" si="8"/>
        <v>0</v>
      </c>
      <c r="G62" s="64"/>
      <c r="H62" s="39"/>
      <c r="I62" s="36"/>
      <c r="J62" s="39"/>
      <c r="K62" s="36"/>
      <c r="L62" s="42"/>
    </row>
    <row r="63" spans="1:12" x14ac:dyDescent="0.25">
      <c r="A63" s="37"/>
      <c r="B63" s="38"/>
      <c r="C63" s="36"/>
      <c r="D63" s="36">
        <f t="shared" si="6"/>
        <v>0</v>
      </c>
      <c r="E63" s="35">
        <f t="shared" si="7"/>
        <v>0</v>
      </c>
      <c r="F63" s="61">
        <f t="shared" si="8"/>
        <v>0</v>
      </c>
      <c r="G63" s="64"/>
      <c r="H63" s="39"/>
      <c r="I63" s="36"/>
      <c r="J63" s="39"/>
      <c r="K63" s="36"/>
      <c r="L63" s="42"/>
    </row>
    <row r="64" spans="1:12" x14ac:dyDescent="0.25">
      <c r="A64" s="37"/>
      <c r="B64" s="38"/>
      <c r="C64" s="36"/>
      <c r="D64" s="36">
        <f t="shared" si="6"/>
        <v>0</v>
      </c>
      <c r="E64" s="35">
        <f t="shared" si="7"/>
        <v>0</v>
      </c>
      <c r="F64" s="61">
        <f t="shared" si="8"/>
        <v>0</v>
      </c>
      <c r="G64" s="64"/>
      <c r="H64" s="39"/>
      <c r="I64" s="36"/>
      <c r="J64" s="39"/>
      <c r="K64" s="36"/>
      <c r="L64" s="42"/>
    </row>
    <row r="65" spans="1:12" x14ac:dyDescent="0.25">
      <c r="A65" s="37"/>
      <c r="B65" s="38"/>
      <c r="C65" s="36"/>
      <c r="D65" s="36">
        <f t="shared" si="6"/>
        <v>0</v>
      </c>
      <c r="E65" s="35">
        <f t="shared" si="7"/>
        <v>0</v>
      </c>
      <c r="F65" s="61">
        <f t="shared" si="8"/>
        <v>0</v>
      </c>
      <c r="G65" s="64"/>
      <c r="H65" s="39"/>
      <c r="I65" s="36"/>
      <c r="J65" s="39"/>
      <c r="K65" s="36"/>
      <c r="L65" s="42"/>
    </row>
    <row r="66" spans="1:12" x14ac:dyDescent="0.25">
      <c r="A66" s="37"/>
      <c r="B66" s="38"/>
      <c r="C66" s="36"/>
      <c r="D66" s="36">
        <f t="shared" si="6"/>
        <v>0</v>
      </c>
      <c r="E66" s="35">
        <f t="shared" si="7"/>
        <v>0</v>
      </c>
      <c r="F66" s="61">
        <f t="shared" si="8"/>
        <v>0</v>
      </c>
      <c r="G66" s="64"/>
      <c r="H66" s="39"/>
      <c r="I66" s="36"/>
      <c r="J66" s="39"/>
      <c r="K66" s="36"/>
      <c r="L66" s="42"/>
    </row>
    <row r="67" spans="1:12" x14ac:dyDescent="0.25">
      <c r="A67" s="37"/>
      <c r="B67" s="38"/>
      <c r="C67" s="36"/>
      <c r="D67" s="36">
        <f t="shared" si="6"/>
        <v>0</v>
      </c>
      <c r="E67" s="35">
        <f t="shared" si="7"/>
        <v>0</v>
      </c>
      <c r="F67" s="61">
        <f t="shared" si="8"/>
        <v>0</v>
      </c>
      <c r="G67" s="64"/>
      <c r="H67" s="39"/>
      <c r="I67" s="36"/>
      <c r="J67" s="39"/>
      <c r="K67" s="36"/>
      <c r="L67" s="42"/>
    </row>
    <row r="68" spans="1:12" x14ac:dyDescent="0.25">
      <c r="A68" s="37"/>
      <c r="B68" s="38"/>
      <c r="C68" s="36"/>
      <c r="D68" s="36">
        <f t="shared" si="6"/>
        <v>0</v>
      </c>
      <c r="E68" s="35">
        <f t="shared" si="7"/>
        <v>0</v>
      </c>
      <c r="F68" s="61">
        <f t="shared" si="8"/>
        <v>0</v>
      </c>
      <c r="G68" s="64"/>
      <c r="H68" s="39"/>
      <c r="I68" s="36"/>
      <c r="J68" s="39"/>
      <c r="K68" s="36"/>
      <c r="L68" s="42"/>
    </row>
    <row r="69" spans="1:12" x14ac:dyDescent="0.25">
      <c r="A69" s="37"/>
      <c r="B69" s="38"/>
      <c r="C69" s="36"/>
      <c r="D69" s="36">
        <f t="shared" si="6"/>
        <v>0</v>
      </c>
      <c r="E69" s="35">
        <f t="shared" si="7"/>
        <v>0</v>
      </c>
      <c r="F69" s="61">
        <f t="shared" si="8"/>
        <v>0</v>
      </c>
      <c r="G69" s="64"/>
      <c r="H69" s="39"/>
      <c r="I69" s="36"/>
      <c r="J69" s="39"/>
      <c r="K69" s="36"/>
      <c r="L69" s="42"/>
    </row>
    <row r="70" spans="1:12" x14ac:dyDescent="0.25">
      <c r="A70" s="37"/>
      <c r="B70" s="38"/>
      <c r="C70" s="36"/>
      <c r="D70" s="36">
        <f t="shared" si="6"/>
        <v>0</v>
      </c>
      <c r="E70" s="35">
        <f t="shared" si="7"/>
        <v>0</v>
      </c>
      <c r="F70" s="61">
        <f t="shared" si="8"/>
        <v>0</v>
      </c>
      <c r="G70" s="64"/>
      <c r="H70" s="39"/>
      <c r="I70" s="36"/>
      <c r="J70" s="39"/>
      <c r="K70" s="36"/>
      <c r="L70" s="42"/>
    </row>
    <row r="71" spans="1:12" x14ac:dyDescent="0.25">
      <c r="A71" s="37"/>
      <c r="B71" s="38"/>
      <c r="C71" s="36"/>
      <c r="D71" s="36">
        <f t="shared" si="6"/>
        <v>0</v>
      </c>
      <c r="E71" s="35">
        <f t="shared" si="7"/>
        <v>0</v>
      </c>
      <c r="F71" s="61">
        <f t="shared" si="8"/>
        <v>0</v>
      </c>
      <c r="G71" s="64"/>
      <c r="H71" s="39"/>
      <c r="I71" s="36"/>
      <c r="J71" s="39"/>
      <c r="K71" s="36"/>
      <c r="L71" s="42"/>
    </row>
    <row r="72" spans="1:12" x14ac:dyDescent="0.25">
      <c r="A72" s="37"/>
      <c r="B72" s="38"/>
      <c r="C72" s="36"/>
      <c r="D72" s="36">
        <f t="shared" si="6"/>
        <v>0</v>
      </c>
      <c r="E72" s="35">
        <f t="shared" si="7"/>
        <v>0</v>
      </c>
      <c r="F72" s="61">
        <f t="shared" si="8"/>
        <v>0</v>
      </c>
      <c r="G72" s="64"/>
      <c r="H72" s="39"/>
      <c r="I72" s="36"/>
      <c r="J72" s="39"/>
      <c r="K72" s="36"/>
      <c r="L72" s="42"/>
    </row>
    <row r="73" spans="1:12" x14ac:dyDescent="0.25">
      <c r="A73" s="37"/>
      <c r="B73" s="38"/>
      <c r="C73" s="36"/>
      <c r="D73" s="36">
        <f t="shared" si="6"/>
        <v>0</v>
      </c>
      <c r="E73" s="35">
        <f t="shared" si="7"/>
        <v>0</v>
      </c>
      <c r="F73" s="61">
        <f t="shared" si="8"/>
        <v>0</v>
      </c>
      <c r="G73" s="64"/>
      <c r="H73" s="39"/>
      <c r="I73" s="36"/>
      <c r="J73" s="39"/>
      <c r="K73" s="36"/>
      <c r="L73" s="42"/>
    </row>
    <row r="74" spans="1:12" x14ac:dyDescent="0.25">
      <c r="A74" s="37"/>
      <c r="B74" s="38"/>
      <c r="C74" s="36"/>
      <c r="D74" s="36">
        <f t="shared" si="6"/>
        <v>0</v>
      </c>
      <c r="E74" s="35">
        <f t="shared" si="7"/>
        <v>0</v>
      </c>
      <c r="F74" s="61">
        <f t="shared" si="8"/>
        <v>0</v>
      </c>
      <c r="G74" s="64"/>
      <c r="H74" s="39"/>
      <c r="I74" s="36"/>
      <c r="J74" s="39"/>
      <c r="K74" s="36"/>
      <c r="L74" s="42"/>
    </row>
    <row r="75" spans="1:12" x14ac:dyDescent="0.25">
      <c r="A75" s="37"/>
      <c r="B75" s="38"/>
      <c r="C75" s="36"/>
      <c r="D75" s="36">
        <f t="shared" si="6"/>
        <v>0</v>
      </c>
      <c r="E75" s="35">
        <f t="shared" si="7"/>
        <v>0</v>
      </c>
      <c r="F75" s="61">
        <f t="shared" si="8"/>
        <v>0</v>
      </c>
      <c r="G75" s="64"/>
      <c r="H75" s="39"/>
      <c r="I75" s="36"/>
      <c r="J75" s="39"/>
      <c r="K75" s="36"/>
      <c r="L75" s="42"/>
    </row>
    <row r="76" spans="1:12" x14ac:dyDescent="0.25">
      <c r="A76" s="37"/>
      <c r="B76" s="38"/>
      <c r="C76" s="36"/>
      <c r="D76" s="36">
        <f t="shared" si="6"/>
        <v>0</v>
      </c>
      <c r="E76" s="35">
        <f t="shared" si="7"/>
        <v>0</v>
      </c>
      <c r="F76" s="61">
        <f t="shared" si="8"/>
        <v>0</v>
      </c>
      <c r="G76" s="64"/>
      <c r="H76" s="39"/>
      <c r="I76" s="36"/>
      <c r="J76" s="39"/>
      <c r="K76" s="36"/>
      <c r="L76" s="42"/>
    </row>
    <row r="77" spans="1:12" x14ac:dyDescent="0.25">
      <c r="A77" s="37"/>
      <c r="B77" s="38"/>
      <c r="C77" s="36"/>
      <c r="D77" s="36">
        <f t="shared" si="6"/>
        <v>0</v>
      </c>
      <c r="E77" s="35">
        <f t="shared" si="7"/>
        <v>0</v>
      </c>
      <c r="F77" s="61">
        <f t="shared" si="8"/>
        <v>0</v>
      </c>
      <c r="G77" s="64"/>
      <c r="H77" s="39"/>
      <c r="I77" s="36"/>
      <c r="J77" s="39"/>
      <c r="K77" s="36"/>
      <c r="L77" s="42"/>
    </row>
    <row r="78" spans="1:12" x14ac:dyDescent="0.25">
      <c r="A78" s="37"/>
      <c r="B78" s="38"/>
      <c r="C78" s="36"/>
      <c r="D78" s="36">
        <f t="shared" si="6"/>
        <v>0</v>
      </c>
      <c r="E78" s="35">
        <f t="shared" si="7"/>
        <v>0</v>
      </c>
      <c r="F78" s="61">
        <f t="shared" si="8"/>
        <v>0</v>
      </c>
      <c r="G78" s="64"/>
      <c r="H78" s="39"/>
      <c r="I78" s="36"/>
      <c r="J78" s="39"/>
      <c r="K78" s="36"/>
      <c r="L78" s="42"/>
    </row>
    <row r="79" spans="1:12" x14ac:dyDescent="0.25">
      <c r="A79" s="37"/>
      <c r="B79" s="38"/>
      <c r="C79" s="36"/>
      <c r="D79" s="36">
        <f t="shared" si="6"/>
        <v>0</v>
      </c>
      <c r="E79" s="35">
        <f t="shared" si="7"/>
        <v>0</v>
      </c>
      <c r="F79" s="61">
        <f t="shared" si="8"/>
        <v>0</v>
      </c>
      <c r="G79" s="64"/>
      <c r="H79" s="39"/>
      <c r="I79" s="36"/>
      <c r="J79" s="39"/>
      <c r="K79" s="36"/>
      <c r="L79" s="42"/>
    </row>
    <row r="80" spans="1:12" x14ac:dyDescent="0.25">
      <c r="A80" s="37"/>
      <c r="B80" s="38"/>
      <c r="C80" s="36"/>
      <c r="D80" s="36">
        <f t="shared" si="6"/>
        <v>0</v>
      </c>
      <c r="E80" s="35">
        <f t="shared" si="7"/>
        <v>0</v>
      </c>
      <c r="F80" s="61">
        <f t="shared" si="8"/>
        <v>0</v>
      </c>
      <c r="G80" s="64"/>
      <c r="H80" s="39"/>
      <c r="I80" s="36"/>
      <c r="J80" s="39"/>
      <c r="K80" s="36"/>
      <c r="L80" s="42"/>
    </row>
    <row r="81" spans="1:12" x14ac:dyDescent="0.25">
      <c r="A81" s="37"/>
      <c r="B81" s="38"/>
      <c r="C81" s="36"/>
      <c r="D81" s="36">
        <f t="shared" si="6"/>
        <v>0</v>
      </c>
      <c r="E81" s="35">
        <f t="shared" si="7"/>
        <v>0</v>
      </c>
      <c r="F81" s="61">
        <f t="shared" si="8"/>
        <v>0</v>
      </c>
      <c r="G81" s="64"/>
      <c r="H81" s="39"/>
      <c r="I81" s="36"/>
      <c r="J81" s="39"/>
      <c r="K81" s="36"/>
      <c r="L81" s="42"/>
    </row>
    <row r="82" spans="1:12" x14ac:dyDescent="0.25">
      <c r="A82" s="37"/>
      <c r="B82" s="38"/>
      <c r="C82" s="36"/>
      <c r="D82" s="36">
        <f t="shared" si="6"/>
        <v>0</v>
      </c>
      <c r="E82" s="35">
        <f t="shared" si="7"/>
        <v>0</v>
      </c>
      <c r="F82" s="61">
        <f t="shared" si="8"/>
        <v>0</v>
      </c>
      <c r="G82" s="64"/>
      <c r="H82" s="39"/>
      <c r="I82" s="36"/>
      <c r="J82" s="39"/>
      <c r="K82" s="36"/>
      <c r="L82" s="42"/>
    </row>
    <row r="83" spans="1:12" x14ac:dyDescent="0.25">
      <c r="A83" s="37"/>
      <c r="B83" s="38"/>
      <c r="C83" s="36"/>
      <c r="D83" s="36">
        <f t="shared" si="6"/>
        <v>0</v>
      </c>
      <c r="E83" s="35">
        <f t="shared" si="7"/>
        <v>0</v>
      </c>
      <c r="F83" s="61">
        <f t="shared" si="8"/>
        <v>0</v>
      </c>
      <c r="G83" s="64"/>
      <c r="H83" s="39"/>
      <c r="I83" s="36"/>
      <c r="J83" s="39"/>
      <c r="K83" s="36"/>
      <c r="L83" s="42"/>
    </row>
    <row r="84" spans="1:12" x14ac:dyDescent="0.25">
      <c r="A84" s="37"/>
      <c r="B84" s="38"/>
      <c r="C84" s="36"/>
      <c r="D84" s="36">
        <f t="shared" si="6"/>
        <v>0</v>
      </c>
      <c r="E84" s="35">
        <f t="shared" si="7"/>
        <v>0</v>
      </c>
      <c r="F84" s="61">
        <f t="shared" si="8"/>
        <v>0</v>
      </c>
      <c r="G84" s="64"/>
      <c r="H84" s="39"/>
      <c r="I84" s="36"/>
      <c r="J84" s="39"/>
      <c r="K84" s="36"/>
      <c r="L84" s="42"/>
    </row>
    <row r="85" spans="1:12" x14ac:dyDescent="0.25">
      <c r="A85" s="37"/>
      <c r="B85" s="38"/>
      <c r="C85" s="36"/>
      <c r="D85" s="36">
        <f t="shared" si="6"/>
        <v>0</v>
      </c>
      <c r="E85" s="35">
        <f t="shared" si="7"/>
        <v>0</v>
      </c>
      <c r="F85" s="61">
        <f t="shared" si="8"/>
        <v>0</v>
      </c>
      <c r="G85" s="64"/>
      <c r="H85" s="39"/>
      <c r="I85" s="36"/>
      <c r="J85" s="39"/>
      <c r="K85" s="36"/>
      <c r="L85" s="42"/>
    </row>
    <row r="86" spans="1:12" x14ac:dyDescent="0.25">
      <c r="A86" s="37"/>
      <c r="B86" s="38"/>
      <c r="C86" s="36"/>
      <c r="D86" s="36">
        <f t="shared" si="6"/>
        <v>0</v>
      </c>
      <c r="E86" s="35">
        <f t="shared" si="7"/>
        <v>0</v>
      </c>
      <c r="F86" s="61">
        <f t="shared" si="8"/>
        <v>0</v>
      </c>
      <c r="G86" s="64"/>
      <c r="H86" s="39"/>
      <c r="I86" s="36"/>
      <c r="J86" s="39"/>
      <c r="K86" s="36"/>
      <c r="L86" s="42"/>
    </row>
    <row r="87" spans="1:12" x14ac:dyDescent="0.25">
      <c r="A87" s="37"/>
      <c r="B87" s="38"/>
      <c r="C87" s="36"/>
      <c r="D87" s="36">
        <f t="shared" si="6"/>
        <v>0</v>
      </c>
      <c r="E87" s="35">
        <f t="shared" si="7"/>
        <v>0</v>
      </c>
      <c r="F87" s="61">
        <f t="shared" si="8"/>
        <v>0</v>
      </c>
      <c r="G87" s="64"/>
      <c r="H87" s="39"/>
      <c r="I87" s="36"/>
      <c r="J87" s="39"/>
      <c r="K87" s="36"/>
      <c r="L87" s="42"/>
    </row>
    <row r="88" spans="1:12" x14ac:dyDescent="0.25">
      <c r="A88" s="37"/>
      <c r="B88" s="38"/>
      <c r="C88" s="36"/>
      <c r="D88" s="36">
        <f t="shared" si="6"/>
        <v>0</v>
      </c>
      <c r="E88" s="35">
        <f t="shared" si="7"/>
        <v>0</v>
      </c>
      <c r="F88" s="61">
        <f t="shared" si="8"/>
        <v>0</v>
      </c>
      <c r="G88" s="64"/>
      <c r="H88" s="39"/>
      <c r="I88" s="36"/>
      <c r="J88" s="39"/>
      <c r="K88" s="36"/>
      <c r="L88" s="42"/>
    </row>
    <row r="89" spans="1:12" x14ac:dyDescent="0.25">
      <c r="A89" s="37"/>
      <c r="B89" s="38"/>
      <c r="C89" s="36"/>
      <c r="D89" s="36">
        <f t="shared" si="6"/>
        <v>0</v>
      </c>
      <c r="E89" s="35">
        <f t="shared" si="7"/>
        <v>0</v>
      </c>
      <c r="F89" s="61">
        <f t="shared" si="8"/>
        <v>0</v>
      </c>
      <c r="G89" s="64"/>
      <c r="H89" s="39"/>
      <c r="I89" s="36"/>
      <c r="J89" s="39"/>
      <c r="K89" s="36"/>
      <c r="L89" s="42"/>
    </row>
    <row r="90" spans="1:12" x14ac:dyDescent="0.25">
      <c r="A90" s="37"/>
      <c r="B90" s="38"/>
      <c r="C90" s="36"/>
      <c r="D90" s="36">
        <f t="shared" si="6"/>
        <v>0</v>
      </c>
      <c r="E90" s="35">
        <f t="shared" si="7"/>
        <v>0</v>
      </c>
      <c r="F90" s="61">
        <f t="shared" si="8"/>
        <v>0</v>
      </c>
      <c r="G90" s="64"/>
      <c r="H90" s="39"/>
      <c r="I90" s="36"/>
      <c r="J90" s="39"/>
      <c r="K90" s="36"/>
      <c r="L90" s="42"/>
    </row>
    <row r="91" spans="1:12" x14ac:dyDescent="0.25">
      <c r="A91" s="37"/>
      <c r="B91" s="38"/>
      <c r="C91" s="36"/>
      <c r="D91" s="36">
        <f t="shared" si="6"/>
        <v>0</v>
      </c>
      <c r="E91" s="35">
        <f t="shared" si="7"/>
        <v>0</v>
      </c>
      <c r="F91" s="61">
        <f t="shared" si="8"/>
        <v>0</v>
      </c>
      <c r="G91" s="64"/>
      <c r="H91" s="39"/>
      <c r="I91" s="36"/>
      <c r="J91" s="39"/>
      <c r="K91" s="36"/>
      <c r="L91" s="42"/>
    </row>
    <row r="92" spans="1:12" x14ac:dyDescent="0.25">
      <c r="A92" s="37"/>
      <c r="B92" s="38"/>
      <c r="C92" s="36"/>
      <c r="D92" s="36">
        <f t="shared" si="6"/>
        <v>0</v>
      </c>
      <c r="E92" s="35">
        <f t="shared" si="7"/>
        <v>0</v>
      </c>
      <c r="F92" s="61">
        <f t="shared" si="8"/>
        <v>0</v>
      </c>
      <c r="G92" s="64"/>
      <c r="H92" s="39"/>
      <c r="I92" s="36"/>
      <c r="J92" s="39"/>
      <c r="K92" s="36"/>
      <c r="L92" s="42"/>
    </row>
    <row r="93" spans="1:12" x14ac:dyDescent="0.25">
      <c r="A93" s="37"/>
      <c r="B93" s="38"/>
      <c r="C93" s="36"/>
      <c r="D93" s="36">
        <f t="shared" ref="D93:D102" si="9">SUM(G93,I93,K93)</f>
        <v>0</v>
      </c>
      <c r="E93" s="35">
        <f t="shared" ref="E93:E102" si="10">SUM(H93+J93+L93)</f>
        <v>0</v>
      </c>
      <c r="F93" s="61">
        <f t="shared" ref="F93:F102" si="11">COUNT(G93,I93,K93)</f>
        <v>0</v>
      </c>
      <c r="G93" s="64"/>
      <c r="H93" s="39"/>
      <c r="I93" s="36"/>
      <c r="J93" s="39"/>
      <c r="K93" s="36"/>
      <c r="L93" s="42"/>
    </row>
    <row r="94" spans="1:12" x14ac:dyDescent="0.25">
      <c r="A94" s="37"/>
      <c r="B94" s="38"/>
      <c r="C94" s="36"/>
      <c r="D94" s="36">
        <f t="shared" si="9"/>
        <v>0</v>
      </c>
      <c r="E94" s="35">
        <f t="shared" si="10"/>
        <v>0</v>
      </c>
      <c r="F94" s="61">
        <f t="shared" si="11"/>
        <v>0</v>
      </c>
      <c r="G94" s="64"/>
      <c r="H94" s="39"/>
      <c r="I94" s="36"/>
      <c r="J94" s="39"/>
      <c r="K94" s="36"/>
      <c r="L94" s="42"/>
    </row>
    <row r="95" spans="1:12" x14ac:dyDescent="0.25">
      <c r="A95" s="37"/>
      <c r="B95" s="38"/>
      <c r="C95" s="36"/>
      <c r="D95" s="36">
        <f t="shared" si="9"/>
        <v>0</v>
      </c>
      <c r="E95" s="35">
        <f t="shared" si="10"/>
        <v>0</v>
      </c>
      <c r="F95" s="61">
        <f t="shared" si="11"/>
        <v>0</v>
      </c>
      <c r="G95" s="64"/>
      <c r="H95" s="39"/>
      <c r="I95" s="36"/>
      <c r="J95" s="39"/>
      <c r="K95" s="36"/>
      <c r="L95" s="42"/>
    </row>
    <row r="96" spans="1:12" x14ac:dyDescent="0.25">
      <c r="A96" s="37"/>
      <c r="B96" s="38"/>
      <c r="C96" s="36"/>
      <c r="D96" s="36">
        <f t="shared" si="9"/>
        <v>0</v>
      </c>
      <c r="E96" s="35">
        <f t="shared" si="10"/>
        <v>0</v>
      </c>
      <c r="F96" s="61">
        <f t="shared" si="11"/>
        <v>0</v>
      </c>
      <c r="G96" s="64"/>
      <c r="H96" s="39"/>
      <c r="I96" s="36"/>
      <c r="J96" s="39"/>
      <c r="K96" s="36"/>
      <c r="L96" s="42"/>
    </row>
    <row r="97" spans="1:12" x14ac:dyDescent="0.25">
      <c r="A97" s="37"/>
      <c r="B97" s="38"/>
      <c r="C97" s="36"/>
      <c r="D97" s="36">
        <f t="shared" si="9"/>
        <v>0</v>
      </c>
      <c r="E97" s="35">
        <f t="shared" si="10"/>
        <v>0</v>
      </c>
      <c r="F97" s="61">
        <f t="shared" si="11"/>
        <v>0</v>
      </c>
      <c r="G97" s="64"/>
      <c r="H97" s="39"/>
      <c r="I97" s="36"/>
      <c r="J97" s="39"/>
      <c r="K97" s="36"/>
      <c r="L97" s="42"/>
    </row>
    <row r="98" spans="1:12" x14ac:dyDescent="0.25">
      <c r="A98" s="37"/>
      <c r="B98" s="38"/>
      <c r="C98" s="36"/>
      <c r="D98" s="36">
        <f t="shared" si="9"/>
        <v>0</v>
      </c>
      <c r="E98" s="35">
        <f t="shared" si="10"/>
        <v>0</v>
      </c>
      <c r="F98" s="61">
        <f t="shared" si="11"/>
        <v>0</v>
      </c>
      <c r="G98" s="64"/>
      <c r="H98" s="39"/>
      <c r="I98" s="36"/>
      <c r="J98" s="39"/>
      <c r="K98" s="36"/>
      <c r="L98" s="42"/>
    </row>
    <row r="99" spans="1:12" x14ac:dyDescent="0.25">
      <c r="A99" s="37"/>
      <c r="B99" s="38"/>
      <c r="C99" s="36"/>
      <c r="D99" s="36">
        <f t="shared" si="9"/>
        <v>0</v>
      </c>
      <c r="E99" s="35">
        <f t="shared" si="10"/>
        <v>0</v>
      </c>
      <c r="F99" s="61">
        <f t="shared" si="11"/>
        <v>0</v>
      </c>
      <c r="G99" s="64"/>
      <c r="H99" s="39"/>
      <c r="I99" s="36"/>
      <c r="J99" s="39"/>
      <c r="K99" s="36"/>
      <c r="L99" s="42"/>
    </row>
    <row r="100" spans="1:12" x14ac:dyDescent="0.25">
      <c r="A100" s="37"/>
      <c r="B100" s="38"/>
      <c r="C100" s="36"/>
      <c r="D100" s="36">
        <f t="shared" si="9"/>
        <v>0</v>
      </c>
      <c r="E100" s="35">
        <f t="shared" si="10"/>
        <v>0</v>
      </c>
      <c r="F100" s="61">
        <f t="shared" si="11"/>
        <v>0</v>
      </c>
      <c r="G100" s="64"/>
      <c r="H100" s="39"/>
      <c r="I100" s="36"/>
      <c r="J100" s="39"/>
      <c r="K100" s="36"/>
      <c r="L100" s="42"/>
    </row>
    <row r="101" spans="1:12" x14ac:dyDescent="0.25">
      <c r="A101" s="37"/>
      <c r="B101" s="38"/>
      <c r="C101" s="36"/>
      <c r="D101" s="36">
        <f t="shared" si="9"/>
        <v>0</v>
      </c>
      <c r="E101" s="35">
        <f t="shared" si="10"/>
        <v>0</v>
      </c>
      <c r="F101" s="61">
        <f t="shared" si="11"/>
        <v>0</v>
      </c>
      <c r="G101" s="64"/>
      <c r="H101" s="39"/>
      <c r="I101" s="36"/>
      <c r="J101" s="39"/>
      <c r="K101" s="36"/>
      <c r="L101" s="42"/>
    </row>
    <row r="102" spans="1:12" ht="14.95" thickBot="1" x14ac:dyDescent="0.3">
      <c r="A102" s="24"/>
      <c r="B102" s="25"/>
      <c r="C102" s="28"/>
      <c r="D102" s="28">
        <f t="shared" si="9"/>
        <v>0</v>
      </c>
      <c r="E102" s="27">
        <f t="shared" si="10"/>
        <v>0</v>
      </c>
      <c r="F102" s="62">
        <f t="shared" si="11"/>
        <v>0</v>
      </c>
      <c r="G102" s="65"/>
      <c r="H102" s="57"/>
      <c r="I102" s="28"/>
      <c r="J102" s="57"/>
      <c r="K102" s="28"/>
      <c r="L102" s="56"/>
    </row>
    <row r="103" spans="1:12" x14ac:dyDescent="0.25">
      <c r="C103" s="2"/>
      <c r="D103" s="2"/>
      <c r="G103" s="2"/>
      <c r="H103" s="2"/>
    </row>
    <row r="104" spans="1:12" x14ac:dyDescent="0.25">
      <c r="A104" s="55" t="s">
        <v>31</v>
      </c>
      <c r="C104" s="2"/>
      <c r="D104" s="2"/>
      <c r="G104" s="2"/>
      <c r="H104" s="2"/>
    </row>
    <row r="105" spans="1:12" x14ac:dyDescent="0.25">
      <c r="A105" t="s">
        <v>126</v>
      </c>
      <c r="C105" s="2"/>
      <c r="D105" s="2"/>
      <c r="G105" s="2"/>
      <c r="H105" s="2"/>
    </row>
    <row r="106" spans="1:12" x14ac:dyDescent="0.25">
      <c r="C106" s="2"/>
      <c r="D106" s="2"/>
      <c r="G106" s="2"/>
      <c r="H106" s="2"/>
    </row>
  </sheetData>
  <autoFilter ref="A2:L28" xr:uid="{00000000-0009-0000-0000-000004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L32">
    <sortCondition ref="B3:B32"/>
    <sortCondition ref="H3:H32"/>
  </sortState>
  <mergeCells count="4">
    <mergeCell ref="G1:H1"/>
    <mergeCell ref="I1:J1"/>
    <mergeCell ref="K1:L1"/>
    <mergeCell ref="A1:F1"/>
  </mergeCells>
  <phoneticPr fontId="2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105"/>
  <sheetViews>
    <sheetView workbookViewId="0">
      <pane ySplit="1" topLeftCell="A2" activePane="bottomLeft" state="frozen"/>
      <selection pane="bottomLeft" sqref="A1:C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9.875" style="1" customWidth="1"/>
    <col min="5" max="6" width="8.875" customWidth="1"/>
  </cols>
  <sheetData>
    <row r="1" spans="1:9" ht="49.6" customHeight="1" thickBot="1" x14ac:dyDescent="0.3">
      <c r="A1" s="199" t="s">
        <v>149</v>
      </c>
      <c r="B1" s="200"/>
      <c r="C1" s="200"/>
      <c r="D1" s="201" t="s">
        <v>144</v>
      </c>
      <c r="E1" s="202"/>
      <c r="F1" s="203"/>
    </row>
    <row r="2" spans="1:9" ht="35.35" customHeight="1" thickBot="1" x14ac:dyDescent="0.3">
      <c r="A2" s="3" t="s">
        <v>1</v>
      </c>
      <c r="B2" s="48" t="s">
        <v>3</v>
      </c>
      <c r="C2" s="46" t="s">
        <v>4</v>
      </c>
      <c r="D2" s="46" t="s">
        <v>12</v>
      </c>
      <c r="E2" s="46" t="s">
        <v>26</v>
      </c>
      <c r="F2" s="68" t="s">
        <v>13</v>
      </c>
    </row>
    <row r="3" spans="1:9" ht="14.95" customHeight="1" x14ac:dyDescent="0.25">
      <c r="A3" s="29"/>
      <c r="B3" s="30"/>
      <c r="C3" s="33"/>
      <c r="D3" s="31"/>
      <c r="E3" s="31"/>
      <c r="F3" s="69"/>
      <c r="H3" s="49"/>
      <c r="I3" t="s">
        <v>27</v>
      </c>
    </row>
    <row r="4" spans="1:9" ht="14.95" customHeight="1" x14ac:dyDescent="0.25">
      <c r="A4" s="37"/>
      <c r="B4" s="38"/>
      <c r="C4" s="36"/>
      <c r="D4" s="34"/>
      <c r="E4" s="34"/>
      <c r="F4" s="70"/>
      <c r="H4" s="50"/>
      <c r="I4" t="s">
        <v>28</v>
      </c>
    </row>
    <row r="5" spans="1:9" ht="14.95" customHeight="1" x14ac:dyDescent="0.25">
      <c r="A5" s="37"/>
      <c r="B5" s="38"/>
      <c r="C5" s="36"/>
      <c r="D5" s="34"/>
      <c r="E5" s="34"/>
      <c r="F5" s="70"/>
    </row>
    <row r="6" spans="1:9" ht="14.95" customHeight="1" x14ac:dyDescent="0.25">
      <c r="A6" s="37"/>
      <c r="B6" s="38"/>
      <c r="C6" s="36"/>
      <c r="D6" s="34"/>
      <c r="E6" s="34"/>
      <c r="F6" s="70"/>
      <c r="H6" s="75"/>
    </row>
    <row r="7" spans="1:9" ht="14.95" customHeight="1" x14ac:dyDescent="0.25">
      <c r="A7" s="37"/>
      <c r="B7" s="38"/>
      <c r="C7" s="36"/>
      <c r="D7" s="34"/>
      <c r="E7" s="34"/>
      <c r="F7" s="70"/>
    </row>
    <row r="8" spans="1:9" ht="14.95" customHeight="1" x14ac:dyDescent="0.25">
      <c r="A8" s="37"/>
      <c r="B8" s="38"/>
      <c r="C8" s="36"/>
      <c r="D8" s="34"/>
      <c r="E8" s="34"/>
      <c r="F8" s="70"/>
    </row>
    <row r="9" spans="1:9" ht="14.95" customHeight="1" x14ac:dyDescent="0.25">
      <c r="A9" s="37"/>
      <c r="B9" s="38"/>
      <c r="C9" s="36"/>
      <c r="D9" s="34"/>
      <c r="E9" s="34"/>
      <c r="F9" s="70"/>
    </row>
    <row r="10" spans="1:9" ht="14.95" customHeight="1" x14ac:dyDescent="0.25">
      <c r="A10" s="37"/>
      <c r="B10" s="38"/>
      <c r="C10" s="36"/>
      <c r="D10" s="34"/>
      <c r="E10" s="34"/>
      <c r="F10" s="70"/>
    </row>
    <row r="11" spans="1:9" ht="14.95" customHeight="1" x14ac:dyDescent="0.25">
      <c r="A11" s="37"/>
      <c r="B11" s="38"/>
      <c r="C11" s="36"/>
      <c r="D11" s="34"/>
      <c r="E11" s="34"/>
      <c r="F11" s="70"/>
    </row>
    <row r="12" spans="1:9" ht="14.95" customHeight="1" x14ac:dyDescent="0.25">
      <c r="A12" s="37"/>
      <c r="B12" s="38"/>
      <c r="C12" s="36"/>
      <c r="D12" s="34"/>
      <c r="E12" s="34"/>
      <c r="F12" s="70"/>
    </row>
    <row r="13" spans="1:9" ht="14.95" customHeight="1" x14ac:dyDescent="0.25">
      <c r="A13" s="37"/>
      <c r="B13" s="38"/>
      <c r="C13" s="36"/>
      <c r="D13" s="34"/>
      <c r="E13" s="34"/>
      <c r="F13" s="70"/>
    </row>
    <row r="14" spans="1:9" ht="14.95" customHeight="1" x14ac:dyDescent="0.25">
      <c r="A14" s="37"/>
      <c r="B14" s="38"/>
      <c r="C14" s="36"/>
      <c r="D14" s="34"/>
      <c r="E14" s="34"/>
      <c r="F14" s="70"/>
    </row>
    <row r="15" spans="1:9" ht="14.95" customHeight="1" x14ac:dyDescent="0.25">
      <c r="A15" s="37"/>
      <c r="B15" s="38"/>
      <c r="C15" s="36"/>
      <c r="D15" s="34"/>
      <c r="E15" s="34"/>
      <c r="F15" s="70"/>
    </row>
    <row r="16" spans="1:9" ht="14.95" customHeight="1" x14ac:dyDescent="0.25">
      <c r="A16" s="37"/>
      <c r="B16" s="38"/>
      <c r="C16" s="36"/>
      <c r="D16" s="34"/>
      <c r="E16" s="34"/>
      <c r="F16" s="70"/>
    </row>
    <row r="17" spans="1:6" ht="14.95" customHeight="1" x14ac:dyDescent="0.25">
      <c r="A17" s="37"/>
      <c r="B17" s="38"/>
      <c r="C17" s="36"/>
      <c r="D17" s="34"/>
      <c r="E17" s="34"/>
      <c r="F17" s="70"/>
    </row>
    <row r="18" spans="1:6" ht="14.95" customHeight="1" x14ac:dyDescent="0.25">
      <c r="A18" s="37"/>
      <c r="B18" s="38"/>
      <c r="C18" s="36"/>
      <c r="D18" s="34"/>
      <c r="E18" s="34"/>
      <c r="F18" s="70"/>
    </row>
    <row r="19" spans="1:6" ht="14.95" customHeight="1" x14ac:dyDescent="0.25">
      <c r="A19" s="37"/>
      <c r="B19" s="38"/>
      <c r="C19" s="36"/>
      <c r="D19" s="34"/>
      <c r="E19" s="34"/>
      <c r="F19" s="70"/>
    </row>
    <row r="20" spans="1:6" ht="14.95" customHeight="1" x14ac:dyDescent="0.25">
      <c r="A20" s="37"/>
      <c r="B20" s="38"/>
      <c r="C20" s="36"/>
      <c r="D20" s="34"/>
      <c r="E20" s="34"/>
      <c r="F20" s="70"/>
    </row>
    <row r="21" spans="1:6" ht="14.95" customHeight="1" x14ac:dyDescent="0.25">
      <c r="A21" s="37"/>
      <c r="B21" s="38"/>
      <c r="C21" s="36"/>
      <c r="D21" s="34"/>
      <c r="E21" s="34"/>
      <c r="F21" s="70"/>
    </row>
    <row r="22" spans="1:6" ht="14.95" customHeight="1" x14ac:dyDescent="0.25">
      <c r="A22" s="37"/>
      <c r="B22" s="38"/>
      <c r="C22" s="36"/>
      <c r="D22" s="34"/>
      <c r="E22" s="34"/>
      <c r="F22" s="70"/>
    </row>
    <row r="23" spans="1:6" ht="14.95" customHeight="1" x14ac:dyDescent="0.25">
      <c r="A23" s="37"/>
      <c r="B23" s="38"/>
      <c r="C23" s="36"/>
      <c r="D23" s="34"/>
      <c r="E23" s="34"/>
      <c r="F23" s="70"/>
    </row>
    <row r="24" spans="1:6" ht="14.95" customHeight="1" x14ac:dyDescent="0.25">
      <c r="A24" s="37"/>
      <c r="B24" s="38"/>
      <c r="C24" s="36"/>
      <c r="D24" s="34"/>
      <c r="E24" s="34"/>
      <c r="F24" s="70"/>
    </row>
    <row r="25" spans="1:6" ht="14.95" customHeight="1" x14ac:dyDescent="0.25">
      <c r="A25" s="37"/>
      <c r="B25" s="38"/>
      <c r="C25" s="36"/>
      <c r="D25" s="34"/>
      <c r="E25" s="34"/>
      <c r="F25" s="70"/>
    </row>
    <row r="26" spans="1:6" ht="14.95" customHeight="1" x14ac:dyDescent="0.25">
      <c r="A26" s="37"/>
      <c r="B26" s="38"/>
      <c r="C26" s="36"/>
      <c r="D26" s="34"/>
      <c r="E26" s="34"/>
      <c r="F26" s="70"/>
    </row>
    <row r="27" spans="1:6" ht="14.95" customHeight="1" x14ac:dyDescent="0.25">
      <c r="A27" s="37"/>
      <c r="B27" s="38"/>
      <c r="C27" s="36"/>
      <c r="D27" s="34"/>
      <c r="E27" s="34"/>
      <c r="F27" s="70"/>
    </row>
    <row r="28" spans="1:6" ht="14.95" customHeight="1" x14ac:dyDescent="0.25">
      <c r="A28" s="37"/>
      <c r="B28" s="38"/>
      <c r="C28" s="36"/>
      <c r="D28" s="34"/>
      <c r="E28" s="34"/>
      <c r="F28" s="70"/>
    </row>
    <row r="29" spans="1:6" ht="14.95" x14ac:dyDescent="0.25">
      <c r="A29" s="37"/>
      <c r="B29" s="38"/>
      <c r="C29" s="36"/>
      <c r="D29" s="36"/>
      <c r="E29" s="34"/>
      <c r="F29" s="70"/>
    </row>
    <row r="30" spans="1:6" ht="14.95" x14ac:dyDescent="0.25">
      <c r="A30" s="37"/>
      <c r="B30" s="38"/>
      <c r="C30" s="36"/>
      <c r="D30" s="36"/>
      <c r="E30" s="34"/>
      <c r="F30" s="70"/>
    </row>
    <row r="31" spans="1:6" ht="14.95" x14ac:dyDescent="0.25">
      <c r="A31" s="37"/>
      <c r="B31" s="38"/>
      <c r="C31" s="36"/>
      <c r="D31" s="36"/>
      <c r="E31" s="34"/>
      <c r="F31" s="70"/>
    </row>
    <row r="32" spans="1:6" ht="14.95" x14ac:dyDescent="0.25">
      <c r="A32" s="37"/>
      <c r="B32" s="38"/>
      <c r="C32" s="36"/>
      <c r="D32" s="36"/>
      <c r="E32" s="34"/>
      <c r="F32" s="70"/>
    </row>
    <row r="33" spans="1:6" ht="14.95" x14ac:dyDescent="0.25">
      <c r="A33" s="37"/>
      <c r="B33" s="38"/>
      <c r="C33" s="36"/>
      <c r="D33" s="36"/>
      <c r="E33" s="34"/>
      <c r="F33" s="70"/>
    </row>
    <row r="34" spans="1:6" x14ac:dyDescent="0.25">
      <c r="A34" s="37"/>
      <c r="B34" s="38"/>
      <c r="C34" s="36"/>
      <c r="D34" s="36"/>
      <c r="E34" s="34"/>
      <c r="F34" s="70"/>
    </row>
    <row r="35" spans="1:6" x14ac:dyDescent="0.25">
      <c r="A35" s="37"/>
      <c r="B35" s="38"/>
      <c r="C35" s="36"/>
      <c r="D35" s="36"/>
      <c r="E35" s="34"/>
      <c r="F35" s="70"/>
    </row>
    <row r="36" spans="1:6" x14ac:dyDescent="0.25">
      <c r="A36" s="37"/>
      <c r="B36" s="38"/>
      <c r="C36" s="36"/>
      <c r="D36" s="36"/>
      <c r="E36" s="34"/>
      <c r="F36" s="70"/>
    </row>
    <row r="37" spans="1:6" x14ac:dyDescent="0.25">
      <c r="A37" s="37"/>
      <c r="B37" s="38"/>
      <c r="C37" s="36"/>
      <c r="D37" s="36"/>
      <c r="E37" s="34"/>
      <c r="F37" s="70"/>
    </row>
    <row r="38" spans="1:6" x14ac:dyDescent="0.25">
      <c r="A38" s="37"/>
      <c r="B38" s="38"/>
      <c r="C38" s="36"/>
      <c r="D38" s="36"/>
      <c r="E38" s="34"/>
      <c r="F38" s="70"/>
    </row>
    <row r="39" spans="1:6" x14ac:dyDescent="0.25">
      <c r="A39" s="37"/>
      <c r="B39" s="38"/>
      <c r="C39" s="36"/>
      <c r="D39" s="36"/>
      <c r="E39" s="34"/>
      <c r="F39" s="70"/>
    </row>
    <row r="40" spans="1:6" x14ac:dyDescent="0.25">
      <c r="A40" s="37"/>
      <c r="B40" s="38"/>
      <c r="C40" s="36"/>
      <c r="D40" s="36"/>
      <c r="E40" s="34"/>
      <c r="F40" s="70"/>
    </row>
    <row r="41" spans="1:6" x14ac:dyDescent="0.25">
      <c r="A41" s="37"/>
      <c r="B41" s="38"/>
      <c r="C41" s="36"/>
      <c r="D41" s="36"/>
      <c r="E41" s="34"/>
      <c r="F41" s="70"/>
    </row>
    <row r="42" spans="1:6" x14ac:dyDescent="0.25">
      <c r="A42" s="37"/>
      <c r="B42" s="38"/>
      <c r="C42" s="36"/>
      <c r="D42" s="36"/>
      <c r="E42" s="34"/>
      <c r="F42" s="70"/>
    </row>
    <row r="43" spans="1:6" x14ac:dyDescent="0.25">
      <c r="A43" s="37"/>
      <c r="B43" s="38"/>
      <c r="C43" s="36"/>
      <c r="D43" s="36"/>
      <c r="E43" s="34"/>
      <c r="F43" s="70"/>
    </row>
    <row r="44" spans="1:6" x14ac:dyDescent="0.25">
      <c r="A44" s="37"/>
      <c r="B44" s="38"/>
      <c r="C44" s="36"/>
      <c r="D44" s="36"/>
      <c r="E44" s="34"/>
      <c r="F44" s="70"/>
    </row>
    <row r="45" spans="1:6" x14ac:dyDescent="0.25">
      <c r="A45" s="37"/>
      <c r="B45" s="38"/>
      <c r="C45" s="36"/>
      <c r="D45" s="36"/>
      <c r="E45" s="34"/>
      <c r="F45" s="70"/>
    </row>
    <row r="46" spans="1:6" x14ac:dyDescent="0.25">
      <c r="A46" s="37"/>
      <c r="B46" s="38"/>
      <c r="C46" s="36"/>
      <c r="D46" s="36"/>
      <c r="E46" s="34"/>
      <c r="F46" s="70"/>
    </row>
    <row r="47" spans="1:6" x14ac:dyDescent="0.25">
      <c r="A47" s="37"/>
      <c r="B47" s="38"/>
      <c r="C47" s="36"/>
      <c r="D47" s="36"/>
      <c r="E47" s="34"/>
      <c r="F47" s="70"/>
    </row>
    <row r="48" spans="1:6" x14ac:dyDescent="0.25">
      <c r="A48" s="37"/>
      <c r="B48" s="38"/>
      <c r="C48" s="36"/>
      <c r="D48" s="36"/>
      <c r="E48" s="34"/>
      <c r="F48" s="70"/>
    </row>
    <row r="49" spans="1:6" x14ac:dyDescent="0.25">
      <c r="A49" s="37"/>
      <c r="B49" s="38"/>
      <c r="C49" s="36"/>
      <c r="D49" s="36"/>
      <c r="E49" s="34"/>
      <c r="F49" s="70"/>
    </row>
    <row r="50" spans="1:6" x14ac:dyDescent="0.25">
      <c r="A50" s="37"/>
      <c r="B50" s="38"/>
      <c r="C50" s="36"/>
      <c r="D50" s="36"/>
      <c r="E50" s="34"/>
      <c r="F50" s="70"/>
    </row>
    <row r="51" spans="1:6" x14ac:dyDescent="0.25">
      <c r="A51" s="37"/>
      <c r="B51" s="38"/>
      <c r="C51" s="36"/>
      <c r="D51" s="36"/>
      <c r="E51" s="34"/>
      <c r="F51" s="70"/>
    </row>
    <row r="52" spans="1:6" x14ac:dyDescent="0.25">
      <c r="A52" s="37"/>
      <c r="B52" s="38"/>
      <c r="C52" s="36"/>
      <c r="D52" s="36"/>
      <c r="E52" s="34"/>
      <c r="F52" s="70"/>
    </row>
    <row r="53" spans="1:6" x14ac:dyDescent="0.25">
      <c r="A53" s="37"/>
      <c r="B53" s="38"/>
      <c r="C53" s="36"/>
      <c r="D53" s="36"/>
      <c r="E53" s="34"/>
      <c r="F53" s="70"/>
    </row>
    <row r="54" spans="1:6" x14ac:dyDescent="0.25">
      <c r="A54" s="37"/>
      <c r="B54" s="38"/>
      <c r="C54" s="36"/>
      <c r="D54" s="36"/>
      <c r="E54" s="34"/>
      <c r="F54" s="70"/>
    </row>
    <row r="55" spans="1:6" x14ac:dyDescent="0.25">
      <c r="A55" s="37"/>
      <c r="B55" s="38"/>
      <c r="C55" s="36"/>
      <c r="D55" s="36"/>
      <c r="E55" s="34"/>
      <c r="F55" s="70"/>
    </row>
    <row r="56" spans="1:6" x14ac:dyDescent="0.25">
      <c r="A56" s="37"/>
      <c r="B56" s="38"/>
      <c r="C56" s="36"/>
      <c r="D56" s="36"/>
      <c r="E56" s="34"/>
      <c r="F56" s="70"/>
    </row>
    <row r="57" spans="1:6" x14ac:dyDescent="0.25">
      <c r="A57" s="37"/>
      <c r="B57" s="38"/>
      <c r="C57" s="36"/>
      <c r="D57" s="36"/>
      <c r="E57" s="34"/>
      <c r="F57" s="70"/>
    </row>
    <row r="58" spans="1:6" x14ac:dyDescent="0.25">
      <c r="A58" s="37"/>
      <c r="B58" s="38"/>
      <c r="C58" s="36"/>
      <c r="D58" s="36"/>
      <c r="E58" s="34"/>
      <c r="F58" s="70"/>
    </row>
    <row r="59" spans="1:6" x14ac:dyDescent="0.25">
      <c r="A59" s="37"/>
      <c r="B59" s="38"/>
      <c r="C59" s="36"/>
      <c r="D59" s="36"/>
      <c r="E59" s="34"/>
      <c r="F59" s="70"/>
    </row>
    <row r="60" spans="1:6" x14ac:dyDescent="0.25">
      <c r="A60" s="37"/>
      <c r="B60" s="38"/>
      <c r="C60" s="36"/>
      <c r="D60" s="36"/>
      <c r="E60" s="34"/>
      <c r="F60" s="70"/>
    </row>
    <row r="61" spans="1:6" x14ac:dyDescent="0.25">
      <c r="A61" s="37"/>
      <c r="B61" s="38"/>
      <c r="C61" s="36"/>
      <c r="D61" s="36"/>
      <c r="E61" s="34"/>
      <c r="F61" s="70"/>
    </row>
    <row r="62" spans="1:6" x14ac:dyDescent="0.25">
      <c r="A62" s="37"/>
      <c r="B62" s="38"/>
      <c r="C62" s="36"/>
      <c r="D62" s="36"/>
      <c r="E62" s="34"/>
      <c r="F62" s="70"/>
    </row>
    <row r="63" spans="1:6" x14ac:dyDescent="0.25">
      <c r="A63" s="37"/>
      <c r="B63" s="38"/>
      <c r="C63" s="36"/>
      <c r="D63" s="36"/>
      <c r="E63" s="34"/>
      <c r="F63" s="70"/>
    </row>
    <row r="64" spans="1:6" x14ac:dyDescent="0.25">
      <c r="A64" s="37"/>
      <c r="B64" s="38"/>
      <c r="C64" s="36"/>
      <c r="D64" s="36"/>
      <c r="E64" s="34"/>
      <c r="F64" s="70"/>
    </row>
    <row r="65" spans="1:6" x14ac:dyDescent="0.25">
      <c r="A65" s="37"/>
      <c r="B65" s="38"/>
      <c r="C65" s="36"/>
      <c r="D65" s="36"/>
      <c r="E65" s="34"/>
      <c r="F65" s="70"/>
    </row>
    <row r="66" spans="1:6" x14ac:dyDescent="0.25">
      <c r="A66" s="37"/>
      <c r="B66" s="38"/>
      <c r="C66" s="36"/>
      <c r="D66" s="36"/>
      <c r="E66" s="34"/>
      <c r="F66" s="70"/>
    </row>
    <row r="67" spans="1:6" x14ac:dyDescent="0.25">
      <c r="A67" s="37"/>
      <c r="B67" s="38"/>
      <c r="C67" s="36"/>
      <c r="D67" s="36"/>
      <c r="E67" s="34"/>
      <c r="F67" s="70"/>
    </row>
    <row r="68" spans="1:6" x14ac:dyDescent="0.25">
      <c r="A68" s="37"/>
      <c r="B68" s="38"/>
      <c r="C68" s="36"/>
      <c r="D68" s="36"/>
      <c r="E68" s="34"/>
      <c r="F68" s="70"/>
    </row>
    <row r="69" spans="1:6" x14ac:dyDescent="0.25">
      <c r="A69" s="37"/>
      <c r="B69" s="38"/>
      <c r="C69" s="36"/>
      <c r="D69" s="36"/>
      <c r="E69" s="34"/>
      <c r="F69" s="70"/>
    </row>
    <row r="70" spans="1:6" x14ac:dyDescent="0.25">
      <c r="A70" s="37"/>
      <c r="B70" s="38"/>
      <c r="C70" s="36"/>
      <c r="D70" s="36"/>
      <c r="E70" s="34"/>
      <c r="F70" s="70"/>
    </row>
    <row r="71" spans="1:6" x14ac:dyDescent="0.25">
      <c r="A71" s="37"/>
      <c r="B71" s="38"/>
      <c r="C71" s="36"/>
      <c r="D71" s="36"/>
      <c r="E71" s="34"/>
      <c r="F71" s="70"/>
    </row>
    <row r="72" spans="1:6" x14ac:dyDescent="0.25">
      <c r="A72" s="37"/>
      <c r="B72" s="38"/>
      <c r="C72" s="36"/>
      <c r="D72" s="36"/>
      <c r="E72" s="34"/>
      <c r="F72" s="70"/>
    </row>
    <row r="73" spans="1:6" x14ac:dyDescent="0.25">
      <c r="A73" s="37"/>
      <c r="B73" s="38"/>
      <c r="C73" s="36"/>
      <c r="D73" s="36"/>
      <c r="E73" s="34"/>
      <c r="F73" s="70"/>
    </row>
    <row r="74" spans="1:6" x14ac:dyDescent="0.25">
      <c r="A74" s="37"/>
      <c r="B74" s="38"/>
      <c r="C74" s="36"/>
      <c r="D74" s="36"/>
      <c r="E74" s="34"/>
      <c r="F74" s="70"/>
    </row>
    <row r="75" spans="1:6" x14ac:dyDescent="0.25">
      <c r="A75" s="37"/>
      <c r="B75" s="38"/>
      <c r="C75" s="36"/>
      <c r="D75" s="36"/>
      <c r="E75" s="34"/>
      <c r="F75" s="70"/>
    </row>
    <row r="76" spans="1:6" x14ac:dyDescent="0.25">
      <c r="A76" s="37"/>
      <c r="B76" s="38"/>
      <c r="C76" s="36"/>
      <c r="D76" s="36"/>
      <c r="E76" s="34"/>
      <c r="F76" s="70"/>
    </row>
    <row r="77" spans="1:6" x14ac:dyDescent="0.25">
      <c r="A77" s="37"/>
      <c r="B77" s="38"/>
      <c r="C77" s="36"/>
      <c r="D77" s="36"/>
      <c r="E77" s="34"/>
      <c r="F77" s="70"/>
    </row>
    <row r="78" spans="1:6" x14ac:dyDescent="0.25">
      <c r="A78" s="37"/>
      <c r="B78" s="38"/>
      <c r="C78" s="36"/>
      <c r="D78" s="36"/>
      <c r="E78" s="34"/>
      <c r="F78" s="70"/>
    </row>
    <row r="79" spans="1:6" x14ac:dyDescent="0.25">
      <c r="A79" s="37"/>
      <c r="B79" s="38"/>
      <c r="C79" s="36"/>
      <c r="D79" s="36"/>
      <c r="E79" s="34"/>
      <c r="F79" s="70"/>
    </row>
    <row r="80" spans="1:6" x14ac:dyDescent="0.25">
      <c r="A80" s="37"/>
      <c r="B80" s="38"/>
      <c r="C80" s="36"/>
      <c r="D80" s="36"/>
      <c r="E80" s="34"/>
      <c r="F80" s="70"/>
    </row>
    <row r="81" spans="1:6" x14ac:dyDescent="0.25">
      <c r="A81" s="37"/>
      <c r="B81" s="38"/>
      <c r="C81" s="36"/>
      <c r="D81" s="36"/>
      <c r="E81" s="34"/>
      <c r="F81" s="70"/>
    </row>
    <row r="82" spans="1:6" x14ac:dyDescent="0.25">
      <c r="A82" s="37"/>
      <c r="B82" s="38"/>
      <c r="C82" s="36"/>
      <c r="D82" s="36"/>
      <c r="E82" s="34"/>
      <c r="F82" s="70"/>
    </row>
    <row r="83" spans="1:6" x14ac:dyDescent="0.25">
      <c r="A83" s="37"/>
      <c r="B83" s="38"/>
      <c r="C83" s="36"/>
      <c r="D83" s="36"/>
      <c r="E83" s="34"/>
      <c r="F83" s="70"/>
    </row>
    <row r="84" spans="1:6" x14ac:dyDescent="0.25">
      <c r="A84" s="37"/>
      <c r="B84" s="38"/>
      <c r="C84" s="36"/>
      <c r="D84" s="36"/>
      <c r="E84" s="34"/>
      <c r="F84" s="70"/>
    </row>
    <row r="85" spans="1:6" x14ac:dyDescent="0.25">
      <c r="A85" s="37"/>
      <c r="B85" s="38"/>
      <c r="C85" s="36"/>
      <c r="D85" s="36"/>
      <c r="E85" s="34"/>
      <c r="F85" s="70"/>
    </row>
    <row r="86" spans="1:6" x14ac:dyDescent="0.25">
      <c r="A86" s="37"/>
      <c r="B86" s="38"/>
      <c r="C86" s="36"/>
      <c r="D86" s="36"/>
      <c r="E86" s="34"/>
      <c r="F86" s="70"/>
    </row>
    <row r="87" spans="1:6" x14ac:dyDescent="0.25">
      <c r="A87" s="37"/>
      <c r="B87" s="38"/>
      <c r="C87" s="36"/>
      <c r="D87" s="36"/>
      <c r="E87" s="34"/>
      <c r="F87" s="70"/>
    </row>
    <row r="88" spans="1:6" x14ac:dyDescent="0.25">
      <c r="A88" s="37"/>
      <c r="B88" s="38"/>
      <c r="C88" s="36"/>
      <c r="D88" s="36"/>
      <c r="E88" s="34"/>
      <c r="F88" s="70"/>
    </row>
    <row r="89" spans="1:6" x14ac:dyDescent="0.25">
      <c r="A89" s="37"/>
      <c r="B89" s="38"/>
      <c r="C89" s="36"/>
      <c r="D89" s="36"/>
      <c r="E89" s="34"/>
      <c r="F89" s="70"/>
    </row>
    <row r="90" spans="1:6" x14ac:dyDescent="0.25">
      <c r="A90" s="37"/>
      <c r="B90" s="38"/>
      <c r="C90" s="36"/>
      <c r="D90" s="36"/>
      <c r="E90" s="34"/>
      <c r="F90" s="70"/>
    </row>
    <row r="91" spans="1:6" x14ac:dyDescent="0.25">
      <c r="A91" s="37"/>
      <c r="B91" s="38"/>
      <c r="C91" s="36"/>
      <c r="D91" s="36"/>
      <c r="E91" s="34"/>
      <c r="F91" s="70"/>
    </row>
    <row r="92" spans="1:6" x14ac:dyDescent="0.25">
      <c r="A92" s="37"/>
      <c r="B92" s="38"/>
      <c r="C92" s="36"/>
      <c r="D92" s="36"/>
      <c r="E92" s="34"/>
      <c r="F92" s="70"/>
    </row>
    <row r="93" spans="1:6" x14ac:dyDescent="0.25">
      <c r="A93" s="37"/>
      <c r="B93" s="38"/>
      <c r="C93" s="36"/>
      <c r="D93" s="36"/>
      <c r="E93" s="34"/>
      <c r="F93" s="70"/>
    </row>
    <row r="94" spans="1:6" x14ac:dyDescent="0.25">
      <c r="A94" s="37"/>
      <c r="B94" s="38"/>
      <c r="C94" s="36"/>
      <c r="D94" s="36"/>
      <c r="E94" s="34"/>
      <c r="F94" s="70"/>
    </row>
    <row r="95" spans="1:6" x14ac:dyDescent="0.25">
      <c r="A95" s="37"/>
      <c r="B95" s="38"/>
      <c r="C95" s="36"/>
      <c r="D95" s="36"/>
      <c r="E95" s="34"/>
      <c r="F95" s="70"/>
    </row>
    <row r="96" spans="1:6" x14ac:dyDescent="0.25">
      <c r="A96" s="37"/>
      <c r="B96" s="38"/>
      <c r="C96" s="36"/>
      <c r="D96" s="36"/>
      <c r="E96" s="34"/>
      <c r="F96" s="70"/>
    </row>
    <row r="97" spans="1:12" x14ac:dyDescent="0.25">
      <c r="A97" s="37"/>
      <c r="B97" s="38"/>
      <c r="C97" s="36"/>
      <c r="D97" s="36"/>
      <c r="E97" s="34"/>
      <c r="F97" s="70"/>
    </row>
    <row r="98" spans="1:12" x14ac:dyDescent="0.25">
      <c r="A98" s="37"/>
      <c r="B98" s="38"/>
      <c r="C98" s="36"/>
      <c r="D98" s="36"/>
      <c r="E98" s="34"/>
      <c r="F98" s="70"/>
    </row>
    <row r="99" spans="1:12" x14ac:dyDescent="0.25">
      <c r="A99" s="37"/>
      <c r="B99" s="38"/>
      <c r="C99" s="36"/>
      <c r="D99" s="36"/>
      <c r="E99" s="34"/>
      <c r="F99" s="70"/>
    </row>
    <row r="100" spans="1:12" x14ac:dyDescent="0.25">
      <c r="A100" s="37"/>
      <c r="B100" s="38"/>
      <c r="C100" s="36"/>
      <c r="D100" s="36"/>
      <c r="E100" s="34"/>
      <c r="F100" s="70"/>
    </row>
    <row r="101" spans="1:12" x14ac:dyDescent="0.25">
      <c r="A101" s="37"/>
      <c r="B101" s="38"/>
      <c r="C101" s="36"/>
      <c r="D101" s="36"/>
      <c r="E101" s="34"/>
      <c r="F101" s="70"/>
    </row>
    <row r="102" spans="1:12" ht="14.95" thickBot="1" x14ac:dyDescent="0.3">
      <c r="A102" s="24"/>
      <c r="B102" s="25"/>
      <c r="C102" s="28"/>
      <c r="D102" s="28"/>
      <c r="E102" s="26"/>
      <c r="F102" s="71"/>
    </row>
    <row r="103" spans="1:12" x14ac:dyDescent="0.25">
      <c r="C103" s="2"/>
      <c r="D103" s="2"/>
      <c r="E103" s="1"/>
      <c r="F103" s="1"/>
      <c r="G103" s="2"/>
      <c r="H103" s="2"/>
      <c r="I103" s="2"/>
      <c r="J103" s="2"/>
      <c r="K103" s="2"/>
      <c r="L103" s="2"/>
    </row>
    <row r="104" spans="1:12" x14ac:dyDescent="0.25">
      <c r="A104" s="55" t="s">
        <v>31</v>
      </c>
      <c r="C104" s="2"/>
      <c r="D104" s="2"/>
      <c r="E104" s="1"/>
      <c r="F104" s="1"/>
      <c r="G104" s="2"/>
      <c r="H104" s="2"/>
      <c r="I104" s="2"/>
      <c r="J104" s="2"/>
      <c r="K104" s="2"/>
      <c r="L104" s="2"/>
    </row>
    <row r="105" spans="1:12" x14ac:dyDescent="0.25">
      <c r="A105" t="s">
        <v>126</v>
      </c>
      <c r="C105" s="2"/>
      <c r="D105" s="2"/>
      <c r="E105" s="1"/>
      <c r="F105" s="1"/>
      <c r="G105" s="2"/>
      <c r="H105" s="2"/>
      <c r="I105" s="2"/>
      <c r="J105" s="2"/>
      <c r="K105" s="2"/>
      <c r="L105" s="2"/>
    </row>
  </sheetData>
  <autoFilter ref="A2:F28" xr:uid="{00000000-0009-0000-0000-000005000000}">
    <sortState xmlns:xlrd2="http://schemas.microsoft.com/office/spreadsheetml/2017/richdata2" ref="A3:F35">
      <sortCondition ref="B2:B35"/>
    </sortState>
  </autoFilter>
  <sortState xmlns:xlrd2="http://schemas.microsoft.com/office/spreadsheetml/2017/richdata2" ref="A3:F102">
    <sortCondition ref="A3:A102"/>
  </sortState>
  <mergeCells count="2">
    <mergeCell ref="A1:C1"/>
    <mergeCell ref="D1:F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  <pageSetUpPr fitToPage="1"/>
  </sheetPr>
  <dimension ref="A1:M106"/>
  <sheetViews>
    <sheetView workbookViewId="0">
      <pane ySplit="1" topLeftCell="A2" activePane="bottomLeft" state="frozen"/>
      <selection pane="bottomLeft" sqref="A1:F1"/>
    </sheetView>
  </sheetViews>
  <sheetFormatPr defaultRowHeight="14.3" x14ac:dyDescent="0.25"/>
  <cols>
    <col min="1" max="1" width="17" customWidth="1"/>
    <col min="2" max="2" width="13.375" bestFit="1" customWidth="1"/>
    <col min="3" max="3" width="13.375" style="1" bestFit="1" customWidth="1"/>
    <col min="4" max="4" width="13.375" style="1" customWidth="1"/>
    <col min="5" max="5" width="13.375" style="1" bestFit="1" customWidth="1"/>
    <col min="6" max="6" width="15.875" style="1" bestFit="1" customWidth="1"/>
    <col min="7" max="7" width="9.875" customWidth="1"/>
    <col min="8" max="8" width="8.875" customWidth="1"/>
    <col min="9" max="9" width="9.875" style="2" customWidth="1"/>
    <col min="10" max="10" width="8.875" style="2" customWidth="1"/>
  </cols>
  <sheetData>
    <row r="1" spans="1:13" ht="49.6" customHeight="1" thickBot="1" x14ac:dyDescent="0.3">
      <c r="A1" s="196" t="s">
        <v>150</v>
      </c>
      <c r="B1" s="197"/>
      <c r="C1" s="197"/>
      <c r="D1" s="197"/>
      <c r="E1" s="197"/>
      <c r="F1" s="197"/>
      <c r="G1" s="193" t="s">
        <v>49</v>
      </c>
      <c r="H1" s="194"/>
      <c r="I1" s="193" t="s">
        <v>50</v>
      </c>
      <c r="J1" s="195"/>
    </row>
    <row r="2" spans="1:13" ht="35.35" customHeight="1" thickBot="1" x14ac:dyDescent="0.3">
      <c r="A2" s="3" t="s">
        <v>1</v>
      </c>
      <c r="B2" s="48" t="s">
        <v>3</v>
      </c>
      <c r="C2" s="46" t="s">
        <v>4</v>
      </c>
      <c r="D2" s="46" t="s">
        <v>2</v>
      </c>
      <c r="E2" s="46" t="s">
        <v>14</v>
      </c>
      <c r="F2" s="46" t="s">
        <v>20</v>
      </c>
      <c r="G2" s="46" t="s">
        <v>12</v>
      </c>
      <c r="H2" s="46" t="s">
        <v>13</v>
      </c>
      <c r="I2" s="46" t="s">
        <v>12</v>
      </c>
      <c r="J2" s="47" t="s">
        <v>13</v>
      </c>
    </row>
    <row r="3" spans="1:13" ht="14.95" customHeight="1" x14ac:dyDescent="0.25">
      <c r="A3" s="29"/>
      <c r="B3" s="30"/>
      <c r="C3" s="33"/>
      <c r="D3" s="31">
        <f t="shared" ref="D3:D34" si="0">SUM(G3,I3)</f>
        <v>0</v>
      </c>
      <c r="E3" s="35">
        <f t="shared" ref="E3:E34" si="1">SUM(H3,J3)</f>
        <v>0</v>
      </c>
      <c r="F3" s="31">
        <f t="shared" ref="F3:F34" si="2" xml:space="preserve"> COUNT(G3, I3)</f>
        <v>0</v>
      </c>
      <c r="G3" s="31"/>
      <c r="H3" s="32"/>
      <c r="I3" s="33"/>
      <c r="J3" s="43"/>
      <c r="L3" s="49"/>
      <c r="M3" t="s">
        <v>27</v>
      </c>
    </row>
    <row r="4" spans="1:13" ht="14.95" customHeight="1" x14ac:dyDescent="0.25">
      <c r="A4" s="37"/>
      <c r="B4" s="38"/>
      <c r="C4" s="36"/>
      <c r="D4" s="34">
        <f t="shared" si="0"/>
        <v>0</v>
      </c>
      <c r="E4" s="35">
        <f t="shared" si="1"/>
        <v>0</v>
      </c>
      <c r="F4" s="34">
        <f t="shared" si="2"/>
        <v>0</v>
      </c>
      <c r="G4" s="34"/>
      <c r="H4" s="35"/>
      <c r="I4" s="36"/>
      <c r="J4" s="42"/>
      <c r="L4" s="50"/>
      <c r="M4" t="s">
        <v>28</v>
      </c>
    </row>
    <row r="5" spans="1:13" ht="14.95" customHeight="1" x14ac:dyDescent="0.25">
      <c r="A5" s="37"/>
      <c r="B5" s="38"/>
      <c r="C5" s="36"/>
      <c r="D5" s="34">
        <f t="shared" si="0"/>
        <v>0</v>
      </c>
      <c r="E5" s="35">
        <f t="shared" si="1"/>
        <v>0</v>
      </c>
      <c r="F5" s="34">
        <f t="shared" si="2"/>
        <v>0</v>
      </c>
      <c r="G5" s="34"/>
      <c r="H5" s="35"/>
      <c r="I5" s="36"/>
      <c r="J5" s="42"/>
    </row>
    <row r="6" spans="1:13" ht="14.95" customHeight="1" x14ac:dyDescent="0.25">
      <c r="A6" s="37"/>
      <c r="B6" s="38"/>
      <c r="C6" s="36"/>
      <c r="D6" s="34">
        <f t="shared" si="0"/>
        <v>0</v>
      </c>
      <c r="E6" s="35">
        <f t="shared" si="1"/>
        <v>0</v>
      </c>
      <c r="F6" s="34">
        <f t="shared" si="2"/>
        <v>0</v>
      </c>
      <c r="G6" s="34"/>
      <c r="H6" s="35"/>
      <c r="I6" s="36"/>
      <c r="J6" s="42"/>
      <c r="L6" s="75"/>
    </row>
    <row r="7" spans="1:13" ht="14.95" customHeight="1" x14ac:dyDescent="0.25">
      <c r="A7" s="37"/>
      <c r="B7" s="38"/>
      <c r="C7" s="36"/>
      <c r="D7" s="34">
        <f t="shared" si="0"/>
        <v>0</v>
      </c>
      <c r="E7" s="35">
        <f t="shared" si="1"/>
        <v>0</v>
      </c>
      <c r="F7" s="34">
        <f t="shared" si="2"/>
        <v>0</v>
      </c>
      <c r="G7" s="34"/>
      <c r="H7" s="35"/>
      <c r="I7" s="36"/>
      <c r="J7" s="42"/>
    </row>
    <row r="8" spans="1:13" ht="14.95" x14ac:dyDescent="0.25">
      <c r="A8" s="37"/>
      <c r="B8" s="38"/>
      <c r="C8" s="36"/>
      <c r="D8" s="34">
        <f t="shared" si="0"/>
        <v>0</v>
      </c>
      <c r="E8" s="35">
        <f t="shared" si="1"/>
        <v>0</v>
      </c>
      <c r="F8" s="34">
        <f t="shared" si="2"/>
        <v>0</v>
      </c>
      <c r="G8" s="34"/>
      <c r="H8" s="35"/>
      <c r="I8" s="36"/>
      <c r="J8" s="42"/>
    </row>
    <row r="9" spans="1:13" ht="14.95" customHeight="1" x14ac:dyDescent="0.25">
      <c r="A9" s="37"/>
      <c r="B9" s="38"/>
      <c r="C9" s="36"/>
      <c r="D9" s="34">
        <f t="shared" si="0"/>
        <v>0</v>
      </c>
      <c r="E9" s="35">
        <f t="shared" si="1"/>
        <v>0</v>
      </c>
      <c r="F9" s="34">
        <f t="shared" si="2"/>
        <v>0</v>
      </c>
      <c r="G9" s="34"/>
      <c r="H9" s="35"/>
      <c r="I9" s="36"/>
      <c r="J9" s="42"/>
    </row>
    <row r="10" spans="1:13" ht="14.95" customHeight="1" x14ac:dyDescent="0.25">
      <c r="A10" s="37"/>
      <c r="B10" s="38"/>
      <c r="C10" s="36"/>
      <c r="D10" s="34">
        <f t="shared" si="0"/>
        <v>0</v>
      </c>
      <c r="E10" s="35">
        <f t="shared" si="1"/>
        <v>0</v>
      </c>
      <c r="F10" s="34">
        <f t="shared" si="2"/>
        <v>0</v>
      </c>
      <c r="G10" s="34"/>
      <c r="H10" s="35"/>
      <c r="I10" s="36"/>
      <c r="J10" s="42"/>
    </row>
    <row r="11" spans="1:13" ht="14.95" customHeight="1" x14ac:dyDescent="0.25">
      <c r="A11" s="37"/>
      <c r="B11" s="38"/>
      <c r="C11" s="36"/>
      <c r="D11" s="34">
        <f t="shared" si="0"/>
        <v>0</v>
      </c>
      <c r="E11" s="35">
        <f t="shared" si="1"/>
        <v>0</v>
      </c>
      <c r="F11" s="34">
        <f t="shared" si="2"/>
        <v>0</v>
      </c>
      <c r="G11" s="34"/>
      <c r="H11" s="35"/>
      <c r="I11" s="36"/>
      <c r="J11" s="42"/>
    </row>
    <row r="12" spans="1:13" ht="14.95" customHeight="1" x14ac:dyDescent="0.25">
      <c r="A12" s="37"/>
      <c r="B12" s="38"/>
      <c r="C12" s="36"/>
      <c r="D12" s="34">
        <f t="shared" si="0"/>
        <v>0</v>
      </c>
      <c r="E12" s="35">
        <f t="shared" si="1"/>
        <v>0</v>
      </c>
      <c r="F12" s="34">
        <f t="shared" si="2"/>
        <v>0</v>
      </c>
      <c r="G12" s="34"/>
      <c r="H12" s="35"/>
      <c r="I12" s="36"/>
      <c r="J12" s="42"/>
    </row>
    <row r="13" spans="1:13" ht="14.95" customHeight="1" x14ac:dyDescent="0.25">
      <c r="A13" s="37"/>
      <c r="B13" s="38"/>
      <c r="C13" s="36"/>
      <c r="D13" s="34">
        <f t="shared" si="0"/>
        <v>0</v>
      </c>
      <c r="E13" s="35">
        <f t="shared" si="1"/>
        <v>0</v>
      </c>
      <c r="F13" s="34">
        <f t="shared" si="2"/>
        <v>0</v>
      </c>
      <c r="G13" s="34"/>
      <c r="H13" s="35"/>
      <c r="I13" s="36"/>
      <c r="J13" s="42"/>
    </row>
    <row r="14" spans="1:13" ht="14.95" customHeight="1" x14ac:dyDescent="0.25">
      <c r="A14" s="37"/>
      <c r="B14" s="38"/>
      <c r="C14" s="36"/>
      <c r="D14" s="34">
        <f t="shared" si="0"/>
        <v>0</v>
      </c>
      <c r="E14" s="35">
        <f t="shared" si="1"/>
        <v>0</v>
      </c>
      <c r="F14" s="34">
        <f t="shared" si="2"/>
        <v>0</v>
      </c>
      <c r="G14" s="34"/>
      <c r="H14" s="35"/>
      <c r="I14" s="36"/>
      <c r="J14" s="42"/>
    </row>
    <row r="15" spans="1:13" ht="14.95" customHeight="1" x14ac:dyDescent="0.25">
      <c r="A15" s="37"/>
      <c r="B15" s="38"/>
      <c r="C15" s="36"/>
      <c r="D15" s="34">
        <f t="shared" si="0"/>
        <v>0</v>
      </c>
      <c r="E15" s="35">
        <f t="shared" si="1"/>
        <v>0</v>
      </c>
      <c r="F15" s="34">
        <f t="shared" si="2"/>
        <v>0</v>
      </c>
      <c r="G15" s="34"/>
      <c r="H15" s="35"/>
      <c r="I15" s="36"/>
      <c r="J15" s="42"/>
    </row>
    <row r="16" spans="1:13" ht="14.95" customHeight="1" x14ac:dyDescent="0.25">
      <c r="A16" s="37"/>
      <c r="B16" s="38"/>
      <c r="C16" s="36"/>
      <c r="D16" s="34">
        <f t="shared" si="0"/>
        <v>0</v>
      </c>
      <c r="E16" s="35">
        <f t="shared" si="1"/>
        <v>0</v>
      </c>
      <c r="F16" s="34">
        <f t="shared" si="2"/>
        <v>0</v>
      </c>
      <c r="G16" s="34"/>
      <c r="H16" s="35"/>
      <c r="I16" s="36"/>
      <c r="J16" s="42"/>
    </row>
    <row r="17" spans="1:10" ht="14.95" customHeight="1" x14ac:dyDescent="0.25">
      <c r="A17" s="37"/>
      <c r="B17" s="38"/>
      <c r="C17" s="36"/>
      <c r="D17" s="34">
        <f t="shared" si="0"/>
        <v>0</v>
      </c>
      <c r="E17" s="35">
        <f t="shared" si="1"/>
        <v>0</v>
      </c>
      <c r="F17" s="34">
        <f t="shared" si="2"/>
        <v>0</v>
      </c>
      <c r="G17" s="34"/>
      <c r="H17" s="35"/>
      <c r="I17" s="36"/>
      <c r="J17" s="42"/>
    </row>
    <row r="18" spans="1:10" ht="14.95" customHeight="1" x14ac:dyDescent="0.25">
      <c r="A18" s="37"/>
      <c r="B18" s="38"/>
      <c r="C18" s="36"/>
      <c r="D18" s="34">
        <f t="shared" si="0"/>
        <v>0</v>
      </c>
      <c r="E18" s="35">
        <f t="shared" si="1"/>
        <v>0</v>
      </c>
      <c r="F18" s="34">
        <f t="shared" si="2"/>
        <v>0</v>
      </c>
      <c r="G18" s="34"/>
      <c r="H18" s="35"/>
      <c r="I18" s="36"/>
      <c r="J18" s="42"/>
    </row>
    <row r="19" spans="1:10" ht="14.95" customHeight="1" x14ac:dyDescent="0.25">
      <c r="A19" s="37"/>
      <c r="B19" s="38"/>
      <c r="C19" s="36"/>
      <c r="D19" s="34">
        <f t="shared" si="0"/>
        <v>0</v>
      </c>
      <c r="E19" s="35">
        <f t="shared" si="1"/>
        <v>0</v>
      </c>
      <c r="F19" s="34">
        <f t="shared" si="2"/>
        <v>0</v>
      </c>
      <c r="G19" s="34"/>
      <c r="H19" s="35"/>
      <c r="I19" s="36"/>
      <c r="J19" s="42"/>
    </row>
    <row r="20" spans="1:10" ht="14.95" customHeight="1" x14ac:dyDescent="0.25">
      <c r="A20" s="37"/>
      <c r="B20" s="38"/>
      <c r="C20" s="36"/>
      <c r="D20" s="34">
        <f t="shared" si="0"/>
        <v>0</v>
      </c>
      <c r="E20" s="35">
        <f t="shared" si="1"/>
        <v>0</v>
      </c>
      <c r="F20" s="34">
        <f t="shared" si="2"/>
        <v>0</v>
      </c>
      <c r="G20" s="34"/>
      <c r="H20" s="35"/>
      <c r="I20" s="36"/>
      <c r="J20" s="42"/>
    </row>
    <row r="21" spans="1:10" ht="14.95" customHeight="1" x14ac:dyDescent="0.25">
      <c r="A21" s="37"/>
      <c r="B21" s="38"/>
      <c r="C21" s="36"/>
      <c r="D21" s="34">
        <f t="shared" si="0"/>
        <v>0</v>
      </c>
      <c r="E21" s="35">
        <f t="shared" si="1"/>
        <v>0</v>
      </c>
      <c r="F21" s="34">
        <f t="shared" si="2"/>
        <v>0</v>
      </c>
      <c r="G21" s="34"/>
      <c r="H21" s="35"/>
      <c r="I21" s="36"/>
      <c r="J21" s="42"/>
    </row>
    <row r="22" spans="1:10" ht="14.95" customHeight="1" x14ac:dyDescent="0.25">
      <c r="A22" s="37"/>
      <c r="B22" s="38"/>
      <c r="C22" s="36"/>
      <c r="D22" s="34">
        <f t="shared" si="0"/>
        <v>0</v>
      </c>
      <c r="E22" s="35">
        <f t="shared" si="1"/>
        <v>0</v>
      </c>
      <c r="F22" s="34">
        <f t="shared" si="2"/>
        <v>0</v>
      </c>
      <c r="G22" s="34"/>
      <c r="H22" s="35"/>
      <c r="I22" s="36"/>
      <c r="J22" s="42"/>
    </row>
    <row r="23" spans="1:10" ht="14.95" customHeight="1" x14ac:dyDescent="0.25">
      <c r="A23" s="37"/>
      <c r="B23" s="38"/>
      <c r="C23" s="36"/>
      <c r="D23" s="34">
        <f t="shared" si="0"/>
        <v>0</v>
      </c>
      <c r="E23" s="35">
        <f t="shared" si="1"/>
        <v>0</v>
      </c>
      <c r="F23" s="34">
        <f t="shared" si="2"/>
        <v>0</v>
      </c>
      <c r="G23" s="34"/>
      <c r="H23" s="35"/>
      <c r="I23" s="36"/>
      <c r="J23" s="42"/>
    </row>
    <row r="24" spans="1:10" ht="14.95" customHeight="1" x14ac:dyDescent="0.25">
      <c r="A24" s="37"/>
      <c r="B24" s="38"/>
      <c r="C24" s="36"/>
      <c r="D24" s="34">
        <f t="shared" si="0"/>
        <v>0</v>
      </c>
      <c r="E24" s="35">
        <f t="shared" si="1"/>
        <v>0</v>
      </c>
      <c r="F24" s="34">
        <f t="shared" si="2"/>
        <v>0</v>
      </c>
      <c r="G24" s="34"/>
      <c r="H24" s="35"/>
      <c r="I24" s="36"/>
      <c r="J24" s="42"/>
    </row>
    <row r="25" spans="1:10" ht="14.95" customHeight="1" x14ac:dyDescent="0.25">
      <c r="A25" s="37"/>
      <c r="B25" s="38"/>
      <c r="C25" s="36"/>
      <c r="D25" s="34">
        <f t="shared" si="0"/>
        <v>0</v>
      </c>
      <c r="E25" s="35">
        <f t="shared" si="1"/>
        <v>0</v>
      </c>
      <c r="F25" s="34">
        <f t="shared" si="2"/>
        <v>0</v>
      </c>
      <c r="G25" s="34"/>
      <c r="H25" s="35"/>
      <c r="I25" s="36"/>
      <c r="J25" s="42"/>
    </row>
    <row r="26" spans="1:10" ht="14.95" customHeight="1" x14ac:dyDescent="0.25">
      <c r="A26" s="37"/>
      <c r="B26" s="38"/>
      <c r="C26" s="36"/>
      <c r="D26" s="34">
        <f t="shared" si="0"/>
        <v>0</v>
      </c>
      <c r="E26" s="35">
        <f t="shared" si="1"/>
        <v>0</v>
      </c>
      <c r="F26" s="34">
        <f t="shared" si="2"/>
        <v>0</v>
      </c>
      <c r="G26" s="34"/>
      <c r="H26" s="35"/>
      <c r="I26" s="36"/>
      <c r="J26" s="42"/>
    </row>
    <row r="27" spans="1:10" ht="14.95" customHeight="1" x14ac:dyDescent="0.25">
      <c r="A27" s="37"/>
      <c r="B27" s="38"/>
      <c r="C27" s="36"/>
      <c r="D27" s="34">
        <f t="shared" si="0"/>
        <v>0</v>
      </c>
      <c r="E27" s="35">
        <f t="shared" si="1"/>
        <v>0</v>
      </c>
      <c r="F27" s="34">
        <f t="shared" si="2"/>
        <v>0</v>
      </c>
      <c r="G27" s="34"/>
      <c r="H27" s="35"/>
      <c r="I27" s="36"/>
      <c r="J27" s="42"/>
    </row>
    <row r="28" spans="1:10" ht="14.95" customHeight="1" x14ac:dyDescent="0.25">
      <c r="A28" s="37"/>
      <c r="B28" s="38"/>
      <c r="C28" s="36"/>
      <c r="D28" s="34">
        <f t="shared" si="0"/>
        <v>0</v>
      </c>
      <c r="E28" s="35">
        <f t="shared" si="1"/>
        <v>0</v>
      </c>
      <c r="F28" s="34">
        <f t="shared" si="2"/>
        <v>0</v>
      </c>
      <c r="G28" s="34"/>
      <c r="H28" s="35"/>
      <c r="I28" s="36"/>
      <c r="J28" s="42"/>
    </row>
    <row r="29" spans="1:10" ht="14.95" x14ac:dyDescent="0.25">
      <c r="A29" s="37"/>
      <c r="B29" s="38"/>
      <c r="C29" s="36"/>
      <c r="D29" s="34">
        <f t="shared" si="0"/>
        <v>0</v>
      </c>
      <c r="E29" s="35">
        <f t="shared" si="1"/>
        <v>0</v>
      </c>
      <c r="F29" s="34">
        <f t="shared" si="2"/>
        <v>0</v>
      </c>
      <c r="G29" s="34"/>
      <c r="H29" s="39"/>
      <c r="I29" s="36"/>
      <c r="J29" s="42"/>
    </row>
    <row r="30" spans="1:10" ht="14.95" x14ac:dyDescent="0.25">
      <c r="A30" s="37"/>
      <c r="B30" s="38"/>
      <c r="C30" s="36"/>
      <c r="D30" s="34">
        <f t="shared" si="0"/>
        <v>0</v>
      </c>
      <c r="E30" s="35">
        <f t="shared" si="1"/>
        <v>0</v>
      </c>
      <c r="F30" s="34">
        <f t="shared" si="2"/>
        <v>0</v>
      </c>
      <c r="G30" s="34"/>
      <c r="H30" s="39"/>
      <c r="I30" s="36"/>
      <c r="J30" s="42"/>
    </row>
    <row r="31" spans="1:10" ht="14.95" x14ac:dyDescent="0.25">
      <c r="A31" s="37"/>
      <c r="B31" s="38"/>
      <c r="C31" s="36"/>
      <c r="D31" s="34">
        <f t="shared" si="0"/>
        <v>0</v>
      </c>
      <c r="E31" s="35">
        <f t="shared" si="1"/>
        <v>0</v>
      </c>
      <c r="F31" s="34">
        <f t="shared" si="2"/>
        <v>0</v>
      </c>
      <c r="G31" s="34"/>
      <c r="H31" s="39"/>
      <c r="I31" s="36"/>
      <c r="J31" s="42"/>
    </row>
    <row r="32" spans="1:10" ht="14.95" x14ac:dyDescent="0.25">
      <c r="A32" s="37"/>
      <c r="B32" s="38"/>
      <c r="C32" s="36"/>
      <c r="D32" s="34">
        <f t="shared" si="0"/>
        <v>0</v>
      </c>
      <c r="E32" s="35">
        <f t="shared" si="1"/>
        <v>0</v>
      </c>
      <c r="F32" s="34">
        <f t="shared" si="2"/>
        <v>0</v>
      </c>
      <c r="G32" s="34"/>
      <c r="H32" s="39"/>
      <c r="I32" s="36"/>
      <c r="J32" s="42"/>
    </row>
    <row r="33" spans="1:10" ht="14.95" x14ac:dyDescent="0.25">
      <c r="A33" s="37"/>
      <c r="B33" s="38"/>
      <c r="C33" s="36"/>
      <c r="D33" s="34">
        <f t="shared" si="0"/>
        <v>0</v>
      </c>
      <c r="E33" s="35">
        <f t="shared" si="1"/>
        <v>0</v>
      </c>
      <c r="F33" s="34">
        <f t="shared" si="2"/>
        <v>0</v>
      </c>
      <c r="G33" s="34"/>
      <c r="H33" s="39"/>
      <c r="I33" s="36"/>
      <c r="J33" s="42"/>
    </row>
    <row r="34" spans="1:10" x14ac:dyDescent="0.25">
      <c r="A34" s="37"/>
      <c r="B34" s="38"/>
      <c r="C34" s="36"/>
      <c r="D34" s="34">
        <f t="shared" si="0"/>
        <v>0</v>
      </c>
      <c r="E34" s="35">
        <f t="shared" si="1"/>
        <v>0</v>
      </c>
      <c r="F34" s="34">
        <f t="shared" si="2"/>
        <v>0</v>
      </c>
      <c r="G34" s="34"/>
      <c r="H34" s="39"/>
      <c r="I34" s="36"/>
      <c r="J34" s="42"/>
    </row>
    <row r="35" spans="1:10" x14ac:dyDescent="0.25">
      <c r="A35" s="37"/>
      <c r="B35" s="38"/>
      <c r="C35" s="36"/>
      <c r="D35" s="34">
        <f t="shared" ref="D35:D66" si="3">SUM(G35,I35)</f>
        <v>0</v>
      </c>
      <c r="E35" s="35">
        <f t="shared" ref="E35:E66" si="4">SUM(H35,J35)</f>
        <v>0</v>
      </c>
      <c r="F35" s="34">
        <f t="shared" ref="F35:F66" si="5" xml:space="preserve"> COUNT(G35, I35)</f>
        <v>0</v>
      </c>
      <c r="G35" s="34"/>
      <c r="H35" s="39"/>
      <c r="I35" s="36"/>
      <c r="J35" s="42"/>
    </row>
    <row r="36" spans="1:10" x14ac:dyDescent="0.25">
      <c r="A36" s="37"/>
      <c r="B36" s="38"/>
      <c r="C36" s="36"/>
      <c r="D36" s="34">
        <f t="shared" si="3"/>
        <v>0</v>
      </c>
      <c r="E36" s="35">
        <f t="shared" si="4"/>
        <v>0</v>
      </c>
      <c r="F36" s="34">
        <f t="shared" si="5"/>
        <v>0</v>
      </c>
      <c r="G36" s="34"/>
      <c r="H36" s="39"/>
      <c r="I36" s="36"/>
      <c r="J36" s="42"/>
    </row>
    <row r="37" spans="1:10" x14ac:dyDescent="0.25">
      <c r="A37" s="37"/>
      <c r="B37" s="38"/>
      <c r="C37" s="36"/>
      <c r="D37" s="34">
        <f t="shared" si="3"/>
        <v>0</v>
      </c>
      <c r="E37" s="35">
        <f t="shared" si="4"/>
        <v>0</v>
      </c>
      <c r="F37" s="34">
        <f t="shared" si="5"/>
        <v>0</v>
      </c>
      <c r="G37" s="34"/>
      <c r="H37" s="39"/>
      <c r="I37" s="36"/>
      <c r="J37" s="42"/>
    </row>
    <row r="38" spans="1:10" x14ac:dyDescent="0.25">
      <c r="A38" s="37"/>
      <c r="B38" s="38"/>
      <c r="C38" s="36"/>
      <c r="D38" s="34">
        <f t="shared" si="3"/>
        <v>0</v>
      </c>
      <c r="E38" s="35">
        <f t="shared" si="4"/>
        <v>0</v>
      </c>
      <c r="F38" s="34">
        <f t="shared" si="5"/>
        <v>0</v>
      </c>
      <c r="G38" s="34"/>
      <c r="H38" s="39"/>
      <c r="I38" s="36"/>
      <c r="J38" s="42"/>
    </row>
    <row r="39" spans="1:10" x14ac:dyDescent="0.25">
      <c r="A39" s="37"/>
      <c r="B39" s="38"/>
      <c r="C39" s="36"/>
      <c r="D39" s="34">
        <f t="shared" si="3"/>
        <v>0</v>
      </c>
      <c r="E39" s="35">
        <f t="shared" si="4"/>
        <v>0</v>
      </c>
      <c r="F39" s="34">
        <f t="shared" si="5"/>
        <v>0</v>
      </c>
      <c r="G39" s="34"/>
      <c r="H39" s="39"/>
      <c r="I39" s="36"/>
      <c r="J39" s="42"/>
    </row>
    <row r="40" spans="1:10" x14ac:dyDescent="0.25">
      <c r="A40" s="37"/>
      <c r="B40" s="38"/>
      <c r="C40" s="36"/>
      <c r="D40" s="34">
        <f t="shared" si="3"/>
        <v>0</v>
      </c>
      <c r="E40" s="35">
        <f t="shared" si="4"/>
        <v>0</v>
      </c>
      <c r="F40" s="34">
        <f t="shared" si="5"/>
        <v>0</v>
      </c>
      <c r="G40" s="34"/>
      <c r="H40" s="39"/>
      <c r="I40" s="36"/>
      <c r="J40" s="42"/>
    </row>
    <row r="41" spans="1:10" x14ac:dyDescent="0.25">
      <c r="A41" s="37"/>
      <c r="B41" s="38"/>
      <c r="C41" s="36"/>
      <c r="D41" s="34">
        <f t="shared" si="3"/>
        <v>0</v>
      </c>
      <c r="E41" s="35">
        <f t="shared" si="4"/>
        <v>0</v>
      </c>
      <c r="F41" s="34">
        <f t="shared" si="5"/>
        <v>0</v>
      </c>
      <c r="G41" s="34"/>
      <c r="H41" s="39"/>
      <c r="I41" s="36"/>
      <c r="J41" s="42"/>
    </row>
    <row r="42" spans="1:10" x14ac:dyDescent="0.25">
      <c r="A42" s="37"/>
      <c r="B42" s="38"/>
      <c r="C42" s="36"/>
      <c r="D42" s="34">
        <f t="shared" si="3"/>
        <v>0</v>
      </c>
      <c r="E42" s="35">
        <f t="shared" si="4"/>
        <v>0</v>
      </c>
      <c r="F42" s="34">
        <f t="shared" si="5"/>
        <v>0</v>
      </c>
      <c r="G42" s="34"/>
      <c r="H42" s="39"/>
      <c r="I42" s="36"/>
      <c r="J42" s="42"/>
    </row>
    <row r="43" spans="1:10" x14ac:dyDescent="0.25">
      <c r="A43" s="37"/>
      <c r="B43" s="38"/>
      <c r="C43" s="36"/>
      <c r="D43" s="34">
        <f t="shared" si="3"/>
        <v>0</v>
      </c>
      <c r="E43" s="35">
        <f t="shared" si="4"/>
        <v>0</v>
      </c>
      <c r="F43" s="34">
        <f t="shared" si="5"/>
        <v>0</v>
      </c>
      <c r="G43" s="34"/>
      <c r="H43" s="39"/>
      <c r="I43" s="36"/>
      <c r="J43" s="42"/>
    </row>
    <row r="44" spans="1:10" x14ac:dyDescent="0.25">
      <c r="A44" s="37"/>
      <c r="B44" s="38"/>
      <c r="C44" s="36"/>
      <c r="D44" s="34">
        <f t="shared" si="3"/>
        <v>0</v>
      </c>
      <c r="E44" s="35">
        <f t="shared" si="4"/>
        <v>0</v>
      </c>
      <c r="F44" s="34">
        <f t="shared" si="5"/>
        <v>0</v>
      </c>
      <c r="G44" s="34"/>
      <c r="H44" s="39"/>
      <c r="I44" s="36"/>
      <c r="J44" s="42"/>
    </row>
    <row r="45" spans="1:10" x14ac:dyDescent="0.25">
      <c r="A45" s="37"/>
      <c r="B45" s="38"/>
      <c r="C45" s="36"/>
      <c r="D45" s="34">
        <f t="shared" si="3"/>
        <v>0</v>
      </c>
      <c r="E45" s="35">
        <f t="shared" si="4"/>
        <v>0</v>
      </c>
      <c r="F45" s="34">
        <f t="shared" si="5"/>
        <v>0</v>
      </c>
      <c r="G45" s="34"/>
      <c r="H45" s="39"/>
      <c r="I45" s="36"/>
      <c r="J45" s="42"/>
    </row>
    <row r="46" spans="1:10" x14ac:dyDescent="0.25">
      <c r="A46" s="37"/>
      <c r="B46" s="38"/>
      <c r="C46" s="36"/>
      <c r="D46" s="34">
        <f t="shared" si="3"/>
        <v>0</v>
      </c>
      <c r="E46" s="35">
        <f t="shared" si="4"/>
        <v>0</v>
      </c>
      <c r="F46" s="34">
        <f t="shared" si="5"/>
        <v>0</v>
      </c>
      <c r="G46" s="34"/>
      <c r="H46" s="39"/>
      <c r="I46" s="36"/>
      <c r="J46" s="42"/>
    </row>
    <row r="47" spans="1:10" x14ac:dyDescent="0.25">
      <c r="A47" s="37"/>
      <c r="B47" s="38"/>
      <c r="C47" s="36"/>
      <c r="D47" s="34">
        <f t="shared" si="3"/>
        <v>0</v>
      </c>
      <c r="E47" s="35">
        <f t="shared" si="4"/>
        <v>0</v>
      </c>
      <c r="F47" s="34">
        <f t="shared" si="5"/>
        <v>0</v>
      </c>
      <c r="G47" s="34"/>
      <c r="H47" s="39"/>
      <c r="I47" s="36"/>
      <c r="J47" s="42"/>
    </row>
    <row r="48" spans="1:10" x14ac:dyDescent="0.25">
      <c r="A48" s="37"/>
      <c r="B48" s="38"/>
      <c r="C48" s="36"/>
      <c r="D48" s="34">
        <f t="shared" si="3"/>
        <v>0</v>
      </c>
      <c r="E48" s="35">
        <f t="shared" si="4"/>
        <v>0</v>
      </c>
      <c r="F48" s="34">
        <f t="shared" si="5"/>
        <v>0</v>
      </c>
      <c r="G48" s="34"/>
      <c r="H48" s="39"/>
      <c r="I48" s="36"/>
      <c r="J48" s="42"/>
    </row>
    <row r="49" spans="1:10" x14ac:dyDescent="0.25">
      <c r="A49" s="37"/>
      <c r="B49" s="38"/>
      <c r="C49" s="36"/>
      <c r="D49" s="34">
        <f t="shared" si="3"/>
        <v>0</v>
      </c>
      <c r="E49" s="35">
        <f t="shared" si="4"/>
        <v>0</v>
      </c>
      <c r="F49" s="34">
        <f t="shared" si="5"/>
        <v>0</v>
      </c>
      <c r="G49" s="34"/>
      <c r="H49" s="39"/>
      <c r="I49" s="36"/>
      <c r="J49" s="42"/>
    </row>
    <row r="50" spans="1:10" x14ac:dyDescent="0.25">
      <c r="A50" s="37"/>
      <c r="B50" s="38"/>
      <c r="C50" s="36"/>
      <c r="D50" s="34">
        <f t="shared" si="3"/>
        <v>0</v>
      </c>
      <c r="E50" s="35">
        <f t="shared" si="4"/>
        <v>0</v>
      </c>
      <c r="F50" s="34">
        <f t="shared" si="5"/>
        <v>0</v>
      </c>
      <c r="G50" s="34"/>
      <c r="H50" s="39"/>
      <c r="I50" s="36"/>
      <c r="J50" s="42"/>
    </row>
    <row r="51" spans="1:10" x14ac:dyDescent="0.25">
      <c r="A51" s="37"/>
      <c r="B51" s="38"/>
      <c r="C51" s="36"/>
      <c r="D51" s="34">
        <f t="shared" si="3"/>
        <v>0</v>
      </c>
      <c r="E51" s="35">
        <f t="shared" si="4"/>
        <v>0</v>
      </c>
      <c r="F51" s="34">
        <f t="shared" si="5"/>
        <v>0</v>
      </c>
      <c r="G51" s="34"/>
      <c r="H51" s="39"/>
      <c r="I51" s="36"/>
      <c r="J51" s="42"/>
    </row>
    <row r="52" spans="1:10" x14ac:dyDescent="0.25">
      <c r="A52" s="37"/>
      <c r="B52" s="38"/>
      <c r="C52" s="36"/>
      <c r="D52" s="34">
        <f t="shared" si="3"/>
        <v>0</v>
      </c>
      <c r="E52" s="35">
        <f t="shared" si="4"/>
        <v>0</v>
      </c>
      <c r="F52" s="34">
        <f t="shared" si="5"/>
        <v>0</v>
      </c>
      <c r="G52" s="34"/>
      <c r="H52" s="39"/>
      <c r="I52" s="36"/>
      <c r="J52" s="42"/>
    </row>
    <row r="53" spans="1:10" x14ac:dyDescent="0.25">
      <c r="A53" s="37"/>
      <c r="B53" s="38"/>
      <c r="C53" s="36"/>
      <c r="D53" s="34">
        <f t="shared" si="3"/>
        <v>0</v>
      </c>
      <c r="E53" s="35">
        <f t="shared" si="4"/>
        <v>0</v>
      </c>
      <c r="F53" s="34">
        <f t="shared" si="5"/>
        <v>0</v>
      </c>
      <c r="G53" s="34"/>
      <c r="H53" s="39"/>
      <c r="I53" s="36"/>
      <c r="J53" s="42"/>
    </row>
    <row r="54" spans="1:10" x14ac:dyDescent="0.25">
      <c r="A54" s="37"/>
      <c r="B54" s="38"/>
      <c r="C54" s="36"/>
      <c r="D54" s="34">
        <f t="shared" si="3"/>
        <v>0</v>
      </c>
      <c r="E54" s="35">
        <f t="shared" si="4"/>
        <v>0</v>
      </c>
      <c r="F54" s="34">
        <f t="shared" si="5"/>
        <v>0</v>
      </c>
      <c r="G54" s="34"/>
      <c r="H54" s="39"/>
      <c r="I54" s="36"/>
      <c r="J54" s="42"/>
    </row>
    <row r="55" spans="1:10" x14ac:dyDescent="0.25">
      <c r="A55" s="37"/>
      <c r="B55" s="38"/>
      <c r="C55" s="36"/>
      <c r="D55" s="34">
        <f t="shared" si="3"/>
        <v>0</v>
      </c>
      <c r="E55" s="35">
        <f t="shared" si="4"/>
        <v>0</v>
      </c>
      <c r="F55" s="34">
        <f t="shared" si="5"/>
        <v>0</v>
      </c>
      <c r="G55" s="34"/>
      <c r="H55" s="39"/>
      <c r="I55" s="36"/>
      <c r="J55" s="42"/>
    </row>
    <row r="56" spans="1:10" x14ac:dyDescent="0.25">
      <c r="A56" s="37"/>
      <c r="B56" s="38"/>
      <c r="C56" s="36"/>
      <c r="D56" s="34">
        <f t="shared" si="3"/>
        <v>0</v>
      </c>
      <c r="E56" s="35">
        <f t="shared" si="4"/>
        <v>0</v>
      </c>
      <c r="F56" s="34">
        <f t="shared" si="5"/>
        <v>0</v>
      </c>
      <c r="G56" s="34"/>
      <c r="H56" s="39"/>
      <c r="I56" s="36"/>
      <c r="J56" s="42"/>
    </row>
    <row r="57" spans="1:10" x14ac:dyDescent="0.25">
      <c r="A57" s="37"/>
      <c r="B57" s="38"/>
      <c r="C57" s="36"/>
      <c r="D57" s="34">
        <f t="shared" si="3"/>
        <v>0</v>
      </c>
      <c r="E57" s="35">
        <f t="shared" si="4"/>
        <v>0</v>
      </c>
      <c r="F57" s="34">
        <f t="shared" si="5"/>
        <v>0</v>
      </c>
      <c r="G57" s="34"/>
      <c r="H57" s="39"/>
      <c r="I57" s="36"/>
      <c r="J57" s="42"/>
    </row>
    <row r="58" spans="1:10" x14ac:dyDescent="0.25">
      <c r="A58" s="37"/>
      <c r="B58" s="38"/>
      <c r="C58" s="36"/>
      <c r="D58" s="34">
        <f t="shared" si="3"/>
        <v>0</v>
      </c>
      <c r="E58" s="35">
        <f t="shared" si="4"/>
        <v>0</v>
      </c>
      <c r="F58" s="34">
        <f t="shared" si="5"/>
        <v>0</v>
      </c>
      <c r="G58" s="34"/>
      <c r="H58" s="39"/>
      <c r="I58" s="36"/>
      <c r="J58" s="42"/>
    </row>
    <row r="59" spans="1:10" x14ac:dyDescent="0.25">
      <c r="A59" s="37"/>
      <c r="B59" s="38"/>
      <c r="C59" s="36"/>
      <c r="D59" s="34">
        <f t="shared" si="3"/>
        <v>0</v>
      </c>
      <c r="E59" s="35">
        <f t="shared" si="4"/>
        <v>0</v>
      </c>
      <c r="F59" s="34">
        <f t="shared" si="5"/>
        <v>0</v>
      </c>
      <c r="G59" s="34"/>
      <c r="H59" s="39"/>
      <c r="I59" s="36"/>
      <c r="J59" s="42"/>
    </row>
    <row r="60" spans="1:10" x14ac:dyDescent="0.25">
      <c r="A60" s="37"/>
      <c r="B60" s="38"/>
      <c r="C60" s="36"/>
      <c r="D60" s="34">
        <f t="shared" si="3"/>
        <v>0</v>
      </c>
      <c r="E60" s="35">
        <f t="shared" si="4"/>
        <v>0</v>
      </c>
      <c r="F60" s="34">
        <f t="shared" si="5"/>
        <v>0</v>
      </c>
      <c r="G60" s="34"/>
      <c r="H60" s="39"/>
      <c r="I60" s="36"/>
      <c r="J60" s="42"/>
    </row>
    <row r="61" spans="1:10" x14ac:dyDescent="0.25">
      <c r="A61" s="37"/>
      <c r="B61" s="38"/>
      <c r="C61" s="36"/>
      <c r="D61" s="34">
        <f t="shared" si="3"/>
        <v>0</v>
      </c>
      <c r="E61" s="35">
        <f t="shared" si="4"/>
        <v>0</v>
      </c>
      <c r="F61" s="34">
        <f t="shared" si="5"/>
        <v>0</v>
      </c>
      <c r="G61" s="34"/>
      <c r="H61" s="39"/>
      <c r="I61" s="36"/>
      <c r="J61" s="42"/>
    </row>
    <row r="62" spans="1:10" x14ac:dyDescent="0.25">
      <c r="A62" s="37"/>
      <c r="B62" s="38"/>
      <c r="C62" s="36"/>
      <c r="D62" s="34">
        <f t="shared" si="3"/>
        <v>0</v>
      </c>
      <c r="E62" s="35">
        <f t="shared" si="4"/>
        <v>0</v>
      </c>
      <c r="F62" s="34">
        <f t="shared" si="5"/>
        <v>0</v>
      </c>
      <c r="G62" s="34"/>
      <c r="H62" s="39"/>
      <c r="I62" s="36"/>
      <c r="J62" s="42"/>
    </row>
    <row r="63" spans="1:10" x14ac:dyDescent="0.25">
      <c r="A63" s="37"/>
      <c r="B63" s="38"/>
      <c r="C63" s="36"/>
      <c r="D63" s="34">
        <f t="shared" si="3"/>
        <v>0</v>
      </c>
      <c r="E63" s="35">
        <f t="shared" si="4"/>
        <v>0</v>
      </c>
      <c r="F63" s="34">
        <f t="shared" si="5"/>
        <v>0</v>
      </c>
      <c r="G63" s="34"/>
      <c r="H63" s="39"/>
      <c r="I63" s="36"/>
      <c r="J63" s="42"/>
    </row>
    <row r="64" spans="1:10" x14ac:dyDescent="0.25">
      <c r="A64" s="37"/>
      <c r="B64" s="38"/>
      <c r="C64" s="36"/>
      <c r="D64" s="34">
        <f t="shared" si="3"/>
        <v>0</v>
      </c>
      <c r="E64" s="35">
        <f t="shared" si="4"/>
        <v>0</v>
      </c>
      <c r="F64" s="34">
        <f t="shared" si="5"/>
        <v>0</v>
      </c>
      <c r="G64" s="34"/>
      <c r="H64" s="39"/>
      <c r="I64" s="36"/>
      <c r="J64" s="42"/>
    </row>
    <row r="65" spans="1:10" x14ac:dyDescent="0.25">
      <c r="A65" s="37"/>
      <c r="B65" s="38"/>
      <c r="C65" s="36"/>
      <c r="D65" s="34">
        <f t="shared" si="3"/>
        <v>0</v>
      </c>
      <c r="E65" s="35">
        <f t="shared" si="4"/>
        <v>0</v>
      </c>
      <c r="F65" s="34">
        <f t="shared" si="5"/>
        <v>0</v>
      </c>
      <c r="G65" s="34"/>
      <c r="H65" s="39"/>
      <c r="I65" s="36"/>
      <c r="J65" s="42"/>
    </row>
    <row r="66" spans="1:10" x14ac:dyDescent="0.25">
      <c r="A66" s="37"/>
      <c r="B66" s="38"/>
      <c r="C66" s="36"/>
      <c r="D66" s="34">
        <f t="shared" si="3"/>
        <v>0</v>
      </c>
      <c r="E66" s="35">
        <f t="shared" si="4"/>
        <v>0</v>
      </c>
      <c r="F66" s="34">
        <f t="shared" si="5"/>
        <v>0</v>
      </c>
      <c r="G66" s="34"/>
      <c r="H66" s="39"/>
      <c r="I66" s="36"/>
      <c r="J66" s="42"/>
    </row>
    <row r="67" spans="1:10" x14ac:dyDescent="0.25">
      <c r="A67" s="37"/>
      <c r="B67" s="38"/>
      <c r="C67" s="36"/>
      <c r="D67" s="34">
        <f t="shared" ref="D67:D102" si="6">SUM(G67,I67)</f>
        <v>0</v>
      </c>
      <c r="E67" s="35">
        <f t="shared" ref="E67:E102" si="7">SUM(H67,J67)</f>
        <v>0</v>
      </c>
      <c r="F67" s="34">
        <f t="shared" ref="F67:F98" si="8" xml:space="preserve"> COUNT(G67, I67)</f>
        <v>0</v>
      </c>
      <c r="G67" s="34"/>
      <c r="H67" s="39"/>
      <c r="I67" s="36"/>
      <c r="J67" s="42"/>
    </row>
    <row r="68" spans="1:10" x14ac:dyDescent="0.25">
      <c r="A68" s="37"/>
      <c r="B68" s="38"/>
      <c r="C68" s="36"/>
      <c r="D68" s="34">
        <f t="shared" si="6"/>
        <v>0</v>
      </c>
      <c r="E68" s="35">
        <f t="shared" si="7"/>
        <v>0</v>
      </c>
      <c r="F68" s="34">
        <f t="shared" si="8"/>
        <v>0</v>
      </c>
      <c r="G68" s="34"/>
      <c r="H68" s="39"/>
      <c r="I68" s="36"/>
      <c r="J68" s="42"/>
    </row>
    <row r="69" spans="1:10" x14ac:dyDescent="0.25">
      <c r="A69" s="37"/>
      <c r="B69" s="38"/>
      <c r="C69" s="36"/>
      <c r="D69" s="34">
        <f t="shared" si="6"/>
        <v>0</v>
      </c>
      <c r="E69" s="35">
        <f t="shared" si="7"/>
        <v>0</v>
      </c>
      <c r="F69" s="34">
        <f t="shared" si="8"/>
        <v>0</v>
      </c>
      <c r="G69" s="34"/>
      <c r="H69" s="39"/>
      <c r="I69" s="36"/>
      <c r="J69" s="42"/>
    </row>
    <row r="70" spans="1:10" x14ac:dyDescent="0.25">
      <c r="A70" s="37"/>
      <c r="B70" s="38"/>
      <c r="C70" s="36"/>
      <c r="D70" s="34">
        <f t="shared" si="6"/>
        <v>0</v>
      </c>
      <c r="E70" s="35">
        <f t="shared" si="7"/>
        <v>0</v>
      </c>
      <c r="F70" s="34">
        <f t="shared" si="8"/>
        <v>0</v>
      </c>
      <c r="G70" s="34"/>
      <c r="H70" s="39"/>
      <c r="I70" s="36"/>
      <c r="J70" s="42"/>
    </row>
    <row r="71" spans="1:10" x14ac:dyDescent="0.25">
      <c r="A71" s="37"/>
      <c r="B71" s="38"/>
      <c r="C71" s="36"/>
      <c r="D71" s="34">
        <f t="shared" si="6"/>
        <v>0</v>
      </c>
      <c r="E71" s="35">
        <f t="shared" si="7"/>
        <v>0</v>
      </c>
      <c r="F71" s="34">
        <f t="shared" si="8"/>
        <v>0</v>
      </c>
      <c r="G71" s="34"/>
      <c r="H71" s="39"/>
      <c r="I71" s="36"/>
      <c r="J71" s="42"/>
    </row>
    <row r="72" spans="1:10" x14ac:dyDescent="0.25">
      <c r="A72" s="37"/>
      <c r="B72" s="38"/>
      <c r="C72" s="36"/>
      <c r="D72" s="34">
        <f t="shared" si="6"/>
        <v>0</v>
      </c>
      <c r="E72" s="35">
        <f t="shared" si="7"/>
        <v>0</v>
      </c>
      <c r="F72" s="34">
        <f t="shared" si="8"/>
        <v>0</v>
      </c>
      <c r="G72" s="34"/>
      <c r="H72" s="39"/>
      <c r="I72" s="36"/>
      <c r="J72" s="42"/>
    </row>
    <row r="73" spans="1:10" x14ac:dyDescent="0.25">
      <c r="A73" s="37"/>
      <c r="B73" s="38"/>
      <c r="C73" s="36"/>
      <c r="D73" s="34">
        <f t="shared" si="6"/>
        <v>0</v>
      </c>
      <c r="E73" s="35">
        <f t="shared" si="7"/>
        <v>0</v>
      </c>
      <c r="F73" s="34">
        <f t="shared" si="8"/>
        <v>0</v>
      </c>
      <c r="G73" s="34"/>
      <c r="H73" s="39"/>
      <c r="I73" s="36"/>
      <c r="J73" s="42"/>
    </row>
    <row r="74" spans="1:10" x14ac:dyDescent="0.25">
      <c r="A74" s="37"/>
      <c r="B74" s="38"/>
      <c r="C74" s="36"/>
      <c r="D74" s="34">
        <f t="shared" si="6"/>
        <v>0</v>
      </c>
      <c r="E74" s="35">
        <f t="shared" si="7"/>
        <v>0</v>
      </c>
      <c r="F74" s="34">
        <f t="shared" si="8"/>
        <v>0</v>
      </c>
      <c r="G74" s="34"/>
      <c r="H74" s="39"/>
      <c r="I74" s="36"/>
      <c r="J74" s="42"/>
    </row>
    <row r="75" spans="1:10" x14ac:dyDescent="0.25">
      <c r="A75" s="37"/>
      <c r="B75" s="38"/>
      <c r="C75" s="36"/>
      <c r="D75" s="34">
        <f t="shared" si="6"/>
        <v>0</v>
      </c>
      <c r="E75" s="35">
        <f t="shared" si="7"/>
        <v>0</v>
      </c>
      <c r="F75" s="34">
        <f t="shared" si="8"/>
        <v>0</v>
      </c>
      <c r="G75" s="34"/>
      <c r="H75" s="39"/>
      <c r="I75" s="36"/>
      <c r="J75" s="42"/>
    </row>
    <row r="76" spans="1:10" x14ac:dyDescent="0.25">
      <c r="A76" s="37"/>
      <c r="B76" s="38"/>
      <c r="C76" s="36"/>
      <c r="D76" s="34">
        <f t="shared" si="6"/>
        <v>0</v>
      </c>
      <c r="E76" s="35">
        <f t="shared" si="7"/>
        <v>0</v>
      </c>
      <c r="F76" s="34">
        <f t="shared" si="8"/>
        <v>0</v>
      </c>
      <c r="G76" s="34"/>
      <c r="H76" s="39"/>
      <c r="I76" s="36"/>
      <c r="J76" s="42"/>
    </row>
    <row r="77" spans="1:10" x14ac:dyDescent="0.25">
      <c r="A77" s="37"/>
      <c r="B77" s="38"/>
      <c r="C77" s="36"/>
      <c r="D77" s="34">
        <f t="shared" si="6"/>
        <v>0</v>
      </c>
      <c r="E77" s="35">
        <f t="shared" si="7"/>
        <v>0</v>
      </c>
      <c r="F77" s="34">
        <f t="shared" si="8"/>
        <v>0</v>
      </c>
      <c r="G77" s="34"/>
      <c r="H77" s="39"/>
      <c r="I77" s="36"/>
      <c r="J77" s="42"/>
    </row>
    <row r="78" spans="1:10" x14ac:dyDescent="0.25">
      <c r="A78" s="37"/>
      <c r="B78" s="38"/>
      <c r="C78" s="36"/>
      <c r="D78" s="34">
        <f t="shared" si="6"/>
        <v>0</v>
      </c>
      <c r="E78" s="35">
        <f t="shared" si="7"/>
        <v>0</v>
      </c>
      <c r="F78" s="34">
        <f t="shared" si="8"/>
        <v>0</v>
      </c>
      <c r="G78" s="34"/>
      <c r="H78" s="39"/>
      <c r="I78" s="36"/>
      <c r="J78" s="42"/>
    </row>
    <row r="79" spans="1:10" x14ac:dyDescent="0.25">
      <c r="A79" s="37"/>
      <c r="B79" s="38"/>
      <c r="C79" s="36"/>
      <c r="D79" s="34">
        <f t="shared" si="6"/>
        <v>0</v>
      </c>
      <c r="E79" s="35">
        <f t="shared" si="7"/>
        <v>0</v>
      </c>
      <c r="F79" s="34">
        <f t="shared" si="8"/>
        <v>0</v>
      </c>
      <c r="G79" s="34"/>
      <c r="H79" s="39"/>
      <c r="I79" s="36"/>
      <c r="J79" s="42"/>
    </row>
    <row r="80" spans="1:10" x14ac:dyDescent="0.25">
      <c r="A80" s="37"/>
      <c r="B80" s="38"/>
      <c r="C80" s="36"/>
      <c r="D80" s="34">
        <f t="shared" si="6"/>
        <v>0</v>
      </c>
      <c r="E80" s="35">
        <f t="shared" si="7"/>
        <v>0</v>
      </c>
      <c r="F80" s="34">
        <f t="shared" si="8"/>
        <v>0</v>
      </c>
      <c r="G80" s="34"/>
      <c r="H80" s="39"/>
      <c r="I80" s="36"/>
      <c r="J80" s="42"/>
    </row>
    <row r="81" spans="1:10" x14ac:dyDescent="0.25">
      <c r="A81" s="37"/>
      <c r="B81" s="38"/>
      <c r="C81" s="36"/>
      <c r="D81" s="34">
        <f t="shared" si="6"/>
        <v>0</v>
      </c>
      <c r="E81" s="35">
        <f t="shared" si="7"/>
        <v>0</v>
      </c>
      <c r="F81" s="34">
        <f t="shared" si="8"/>
        <v>0</v>
      </c>
      <c r="G81" s="34"/>
      <c r="H81" s="39"/>
      <c r="I81" s="36"/>
      <c r="J81" s="42"/>
    </row>
    <row r="82" spans="1:10" x14ac:dyDescent="0.25">
      <c r="A82" s="37"/>
      <c r="B82" s="38"/>
      <c r="C82" s="36"/>
      <c r="D82" s="34">
        <f t="shared" si="6"/>
        <v>0</v>
      </c>
      <c r="E82" s="35">
        <f t="shared" si="7"/>
        <v>0</v>
      </c>
      <c r="F82" s="34">
        <f t="shared" si="8"/>
        <v>0</v>
      </c>
      <c r="G82" s="34"/>
      <c r="H82" s="39"/>
      <c r="I82" s="36"/>
      <c r="J82" s="42"/>
    </row>
    <row r="83" spans="1:10" x14ac:dyDescent="0.25">
      <c r="A83" s="37"/>
      <c r="B83" s="38"/>
      <c r="C83" s="36"/>
      <c r="D83" s="34">
        <f t="shared" si="6"/>
        <v>0</v>
      </c>
      <c r="E83" s="35">
        <f t="shared" si="7"/>
        <v>0</v>
      </c>
      <c r="F83" s="34">
        <f t="shared" si="8"/>
        <v>0</v>
      </c>
      <c r="G83" s="34"/>
      <c r="H83" s="39"/>
      <c r="I83" s="36"/>
      <c r="J83" s="42"/>
    </row>
    <row r="84" spans="1:10" x14ac:dyDescent="0.25">
      <c r="A84" s="37"/>
      <c r="B84" s="38"/>
      <c r="C84" s="36"/>
      <c r="D84" s="34">
        <f t="shared" si="6"/>
        <v>0</v>
      </c>
      <c r="E84" s="35">
        <f t="shared" si="7"/>
        <v>0</v>
      </c>
      <c r="F84" s="34">
        <f t="shared" si="8"/>
        <v>0</v>
      </c>
      <c r="G84" s="34"/>
      <c r="H84" s="39"/>
      <c r="I84" s="36"/>
      <c r="J84" s="42"/>
    </row>
    <row r="85" spans="1:10" x14ac:dyDescent="0.25">
      <c r="A85" s="37"/>
      <c r="B85" s="38"/>
      <c r="C85" s="36"/>
      <c r="D85" s="34">
        <f t="shared" si="6"/>
        <v>0</v>
      </c>
      <c r="E85" s="35">
        <f t="shared" si="7"/>
        <v>0</v>
      </c>
      <c r="F85" s="34">
        <f t="shared" si="8"/>
        <v>0</v>
      </c>
      <c r="G85" s="34"/>
      <c r="H85" s="39"/>
      <c r="I85" s="36"/>
      <c r="J85" s="42"/>
    </row>
    <row r="86" spans="1:10" x14ac:dyDescent="0.25">
      <c r="A86" s="37"/>
      <c r="B86" s="38"/>
      <c r="C86" s="36"/>
      <c r="D86" s="34">
        <f t="shared" si="6"/>
        <v>0</v>
      </c>
      <c r="E86" s="35">
        <f t="shared" si="7"/>
        <v>0</v>
      </c>
      <c r="F86" s="34">
        <f t="shared" si="8"/>
        <v>0</v>
      </c>
      <c r="G86" s="34"/>
      <c r="H86" s="39"/>
      <c r="I86" s="36"/>
      <c r="J86" s="42"/>
    </row>
    <row r="87" spans="1:10" x14ac:dyDescent="0.25">
      <c r="A87" s="37"/>
      <c r="B87" s="38"/>
      <c r="C87" s="36"/>
      <c r="D87" s="34">
        <f t="shared" si="6"/>
        <v>0</v>
      </c>
      <c r="E87" s="35">
        <f t="shared" si="7"/>
        <v>0</v>
      </c>
      <c r="F87" s="34">
        <f t="shared" si="8"/>
        <v>0</v>
      </c>
      <c r="G87" s="34"/>
      <c r="H87" s="39"/>
      <c r="I87" s="36"/>
      <c r="J87" s="42"/>
    </row>
    <row r="88" spans="1:10" x14ac:dyDescent="0.25">
      <c r="A88" s="37"/>
      <c r="B88" s="38"/>
      <c r="C88" s="36"/>
      <c r="D88" s="34">
        <f t="shared" si="6"/>
        <v>0</v>
      </c>
      <c r="E88" s="35">
        <f t="shared" si="7"/>
        <v>0</v>
      </c>
      <c r="F88" s="34">
        <f t="shared" si="8"/>
        <v>0</v>
      </c>
      <c r="G88" s="34"/>
      <c r="H88" s="39"/>
      <c r="I88" s="36"/>
      <c r="J88" s="42"/>
    </row>
    <row r="89" spans="1:10" x14ac:dyDescent="0.25">
      <c r="A89" s="37"/>
      <c r="B89" s="38"/>
      <c r="C89" s="36"/>
      <c r="D89" s="34">
        <f t="shared" si="6"/>
        <v>0</v>
      </c>
      <c r="E89" s="35">
        <f t="shared" si="7"/>
        <v>0</v>
      </c>
      <c r="F89" s="34">
        <f t="shared" si="8"/>
        <v>0</v>
      </c>
      <c r="G89" s="34"/>
      <c r="H89" s="39"/>
      <c r="I89" s="36"/>
      <c r="J89" s="42"/>
    </row>
    <row r="90" spans="1:10" x14ac:dyDescent="0.25">
      <c r="A90" s="37"/>
      <c r="B90" s="38"/>
      <c r="C90" s="36"/>
      <c r="D90" s="34">
        <f t="shared" si="6"/>
        <v>0</v>
      </c>
      <c r="E90" s="35">
        <f t="shared" si="7"/>
        <v>0</v>
      </c>
      <c r="F90" s="34">
        <f t="shared" si="8"/>
        <v>0</v>
      </c>
      <c r="G90" s="34"/>
      <c r="H90" s="39"/>
      <c r="I90" s="36"/>
      <c r="J90" s="42"/>
    </row>
    <row r="91" spans="1:10" x14ac:dyDescent="0.25">
      <c r="A91" s="37"/>
      <c r="B91" s="38"/>
      <c r="C91" s="36"/>
      <c r="D91" s="34">
        <f t="shared" si="6"/>
        <v>0</v>
      </c>
      <c r="E91" s="35">
        <f t="shared" si="7"/>
        <v>0</v>
      </c>
      <c r="F91" s="34">
        <f t="shared" si="8"/>
        <v>0</v>
      </c>
      <c r="G91" s="34"/>
      <c r="H91" s="39"/>
      <c r="I91" s="36"/>
      <c r="J91" s="42"/>
    </row>
    <row r="92" spans="1:10" x14ac:dyDescent="0.25">
      <c r="A92" s="37"/>
      <c r="B92" s="38"/>
      <c r="C92" s="36"/>
      <c r="D92" s="34">
        <f t="shared" si="6"/>
        <v>0</v>
      </c>
      <c r="E92" s="35">
        <f t="shared" si="7"/>
        <v>0</v>
      </c>
      <c r="F92" s="34">
        <f t="shared" si="8"/>
        <v>0</v>
      </c>
      <c r="G92" s="34"/>
      <c r="H92" s="39"/>
      <c r="I92" s="36"/>
      <c r="J92" s="42"/>
    </row>
    <row r="93" spans="1:10" x14ac:dyDescent="0.25">
      <c r="A93" s="37"/>
      <c r="B93" s="38"/>
      <c r="C93" s="36"/>
      <c r="D93" s="34">
        <f t="shared" si="6"/>
        <v>0</v>
      </c>
      <c r="E93" s="35">
        <f t="shared" si="7"/>
        <v>0</v>
      </c>
      <c r="F93" s="34">
        <f t="shared" si="8"/>
        <v>0</v>
      </c>
      <c r="G93" s="34"/>
      <c r="H93" s="39"/>
      <c r="I93" s="36"/>
      <c r="J93" s="42"/>
    </row>
    <row r="94" spans="1:10" x14ac:dyDescent="0.25">
      <c r="A94" s="37"/>
      <c r="B94" s="38"/>
      <c r="C94" s="36"/>
      <c r="D94" s="34">
        <f t="shared" si="6"/>
        <v>0</v>
      </c>
      <c r="E94" s="35">
        <f t="shared" si="7"/>
        <v>0</v>
      </c>
      <c r="F94" s="34">
        <f t="shared" si="8"/>
        <v>0</v>
      </c>
      <c r="G94" s="34"/>
      <c r="H94" s="39"/>
      <c r="I94" s="36"/>
      <c r="J94" s="42"/>
    </row>
    <row r="95" spans="1:10" x14ac:dyDescent="0.25">
      <c r="A95" s="37"/>
      <c r="B95" s="38"/>
      <c r="C95" s="36"/>
      <c r="D95" s="34">
        <f t="shared" si="6"/>
        <v>0</v>
      </c>
      <c r="E95" s="35">
        <f t="shared" si="7"/>
        <v>0</v>
      </c>
      <c r="F95" s="34">
        <f t="shared" si="8"/>
        <v>0</v>
      </c>
      <c r="G95" s="34"/>
      <c r="H95" s="39"/>
      <c r="I95" s="36"/>
      <c r="J95" s="42"/>
    </row>
    <row r="96" spans="1:10" x14ac:dyDescent="0.25">
      <c r="A96" s="37"/>
      <c r="B96" s="38"/>
      <c r="C96" s="36"/>
      <c r="D96" s="34">
        <f t="shared" si="6"/>
        <v>0</v>
      </c>
      <c r="E96" s="35">
        <f t="shared" si="7"/>
        <v>0</v>
      </c>
      <c r="F96" s="34">
        <f t="shared" si="8"/>
        <v>0</v>
      </c>
      <c r="G96" s="34"/>
      <c r="H96" s="39"/>
      <c r="I96" s="36"/>
      <c r="J96" s="42"/>
    </row>
    <row r="97" spans="1:10" x14ac:dyDescent="0.25">
      <c r="A97" s="37"/>
      <c r="B97" s="38"/>
      <c r="C97" s="36"/>
      <c r="D97" s="34">
        <f t="shared" si="6"/>
        <v>0</v>
      </c>
      <c r="E97" s="35">
        <f t="shared" si="7"/>
        <v>0</v>
      </c>
      <c r="F97" s="34">
        <f t="shared" si="8"/>
        <v>0</v>
      </c>
      <c r="G97" s="34"/>
      <c r="H97" s="39"/>
      <c r="I97" s="36"/>
      <c r="J97" s="42"/>
    </row>
    <row r="98" spans="1:10" x14ac:dyDescent="0.25">
      <c r="A98" s="37"/>
      <c r="B98" s="38"/>
      <c r="C98" s="36"/>
      <c r="D98" s="34">
        <f t="shared" si="6"/>
        <v>0</v>
      </c>
      <c r="E98" s="35">
        <f t="shared" si="7"/>
        <v>0</v>
      </c>
      <c r="F98" s="34">
        <f t="shared" si="8"/>
        <v>0</v>
      </c>
      <c r="G98" s="34"/>
      <c r="H98" s="39"/>
      <c r="I98" s="36"/>
      <c r="J98" s="42"/>
    </row>
    <row r="99" spans="1:10" x14ac:dyDescent="0.25">
      <c r="A99" s="37"/>
      <c r="B99" s="38"/>
      <c r="C99" s="36"/>
      <c r="D99" s="34">
        <f t="shared" si="6"/>
        <v>0</v>
      </c>
      <c r="E99" s="35">
        <f t="shared" si="7"/>
        <v>0</v>
      </c>
      <c r="F99" s="34">
        <f t="shared" ref="F99:F102" si="9" xml:space="preserve"> COUNT(G99, I99)</f>
        <v>0</v>
      </c>
      <c r="G99" s="34"/>
      <c r="H99" s="39"/>
      <c r="I99" s="36"/>
      <c r="J99" s="42"/>
    </row>
    <row r="100" spans="1:10" x14ac:dyDescent="0.25">
      <c r="A100" s="37"/>
      <c r="B100" s="38"/>
      <c r="C100" s="36"/>
      <c r="D100" s="34">
        <f t="shared" si="6"/>
        <v>0</v>
      </c>
      <c r="E100" s="35">
        <f t="shared" si="7"/>
        <v>0</v>
      </c>
      <c r="F100" s="34">
        <f t="shared" si="9"/>
        <v>0</v>
      </c>
      <c r="G100" s="34"/>
      <c r="H100" s="39"/>
      <c r="I100" s="36"/>
      <c r="J100" s="42"/>
    </row>
    <row r="101" spans="1:10" x14ac:dyDescent="0.25">
      <c r="A101" s="37"/>
      <c r="B101" s="38"/>
      <c r="C101" s="36"/>
      <c r="D101" s="34">
        <f t="shared" si="6"/>
        <v>0</v>
      </c>
      <c r="E101" s="35">
        <f t="shared" si="7"/>
        <v>0</v>
      </c>
      <c r="F101" s="34">
        <f t="shared" si="9"/>
        <v>0</v>
      </c>
      <c r="G101" s="34"/>
      <c r="H101" s="39"/>
      <c r="I101" s="36"/>
      <c r="J101" s="42"/>
    </row>
    <row r="102" spans="1:10" ht="14.95" thickBot="1" x14ac:dyDescent="0.3">
      <c r="A102" s="24"/>
      <c r="B102" s="25"/>
      <c r="C102" s="28"/>
      <c r="D102" s="26">
        <f t="shared" si="6"/>
        <v>0</v>
      </c>
      <c r="E102" s="27">
        <f t="shared" si="7"/>
        <v>0</v>
      </c>
      <c r="F102" s="26">
        <f t="shared" si="9"/>
        <v>0</v>
      </c>
      <c r="G102" s="28"/>
      <c r="H102" s="57"/>
      <c r="I102" s="28"/>
      <c r="J102" s="56"/>
    </row>
    <row r="103" spans="1:10" x14ac:dyDescent="0.25">
      <c r="C103" s="2"/>
      <c r="D103" s="2"/>
      <c r="G103" s="2"/>
      <c r="H103" s="2"/>
    </row>
    <row r="104" spans="1:10" x14ac:dyDescent="0.25">
      <c r="A104" s="55" t="s">
        <v>31</v>
      </c>
      <c r="C104" s="2"/>
      <c r="D104" s="2"/>
      <c r="G104" s="2"/>
      <c r="H104" s="2"/>
    </row>
    <row r="105" spans="1:10" x14ac:dyDescent="0.25">
      <c r="A105" t="s">
        <v>126</v>
      </c>
      <c r="C105" s="2"/>
      <c r="D105" s="2"/>
      <c r="G105" s="2"/>
      <c r="H105" s="2"/>
    </row>
    <row r="106" spans="1:10" x14ac:dyDescent="0.25">
      <c r="C106" s="2"/>
      <c r="D106" s="2"/>
      <c r="G106" s="2"/>
      <c r="H106" s="2"/>
    </row>
  </sheetData>
  <autoFilter ref="A2:J28" xr:uid="{00000000-0009-0000-0000-000006000000}">
    <sortState xmlns:xlrd2="http://schemas.microsoft.com/office/spreadsheetml/2017/richdata2" ref="A3:L53">
      <sortCondition ref="B2:B53"/>
    </sortState>
  </autoFilter>
  <sortState xmlns:xlrd2="http://schemas.microsoft.com/office/spreadsheetml/2017/richdata2" ref="A3:J102">
    <sortCondition ref="A3:A102"/>
  </sortState>
  <mergeCells count="3">
    <mergeCell ref="A1:F1"/>
    <mergeCell ref="G1:H1"/>
    <mergeCell ref="I1:J1"/>
  </mergeCells>
  <pageMargins left="0.7" right="0.7" top="0.75" bottom="0.75" header="0.3" footer="0.3"/>
  <pageSetup paperSize="9" scale="5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6"/>
  <sheetViews>
    <sheetView tabSelected="1" zoomScaleNormal="100" workbookViewId="0">
      <selection activeCell="B16" sqref="B16:F16"/>
    </sheetView>
  </sheetViews>
  <sheetFormatPr defaultRowHeight="14.3" x14ac:dyDescent="0.25"/>
  <cols>
    <col min="1" max="1" width="13.375" bestFit="1" customWidth="1"/>
    <col min="2" max="5" width="16.75" customWidth="1"/>
    <col min="6" max="6" width="16.75" style="2" customWidth="1"/>
  </cols>
  <sheetData>
    <row r="1" spans="1:7" ht="14.95" customHeight="1" thickBot="1" x14ac:dyDescent="0.3">
      <c r="A1" s="10" t="s">
        <v>3</v>
      </c>
      <c r="B1" s="11" t="s">
        <v>18</v>
      </c>
      <c r="C1" s="11" t="s">
        <v>15</v>
      </c>
      <c r="D1" s="11" t="s">
        <v>17</v>
      </c>
      <c r="E1" s="12" t="s">
        <v>16</v>
      </c>
      <c r="F1" s="4" t="s">
        <v>19</v>
      </c>
    </row>
    <row r="2" spans="1:7" ht="14.95" customHeight="1" x14ac:dyDescent="0.25">
      <c r="A2" s="16" t="s">
        <v>22</v>
      </c>
      <c r="B2" s="17" t="s">
        <v>106</v>
      </c>
      <c r="C2" s="17" t="s">
        <v>106</v>
      </c>
      <c r="D2" s="17" t="s">
        <v>162</v>
      </c>
      <c r="E2" s="29"/>
      <c r="F2" s="6">
        <v>2</v>
      </c>
    </row>
    <row r="3" spans="1:7" ht="14.95" customHeight="1" x14ac:dyDescent="0.25">
      <c r="A3" s="18" t="s">
        <v>8</v>
      </c>
      <c r="B3" s="21" t="s">
        <v>124</v>
      </c>
      <c r="C3" s="21" t="s">
        <v>85</v>
      </c>
      <c r="D3" s="22" t="s">
        <v>159</v>
      </c>
      <c r="E3" s="22" t="s">
        <v>112</v>
      </c>
      <c r="F3" s="23">
        <v>4</v>
      </c>
    </row>
    <row r="4" spans="1:7" ht="14.95" customHeight="1" x14ac:dyDescent="0.25">
      <c r="A4" s="18" t="s">
        <v>9</v>
      </c>
      <c r="B4" s="13" t="s">
        <v>121</v>
      </c>
      <c r="C4" s="13" t="s">
        <v>100</v>
      </c>
      <c r="D4" s="13" t="s">
        <v>100</v>
      </c>
      <c r="E4" s="13" t="s">
        <v>138</v>
      </c>
      <c r="F4" s="7">
        <v>3</v>
      </c>
    </row>
    <row r="5" spans="1:7" ht="14.95" customHeight="1" x14ac:dyDescent="0.25">
      <c r="A5" s="18" t="s">
        <v>10</v>
      </c>
      <c r="B5" s="13" t="s">
        <v>89</v>
      </c>
      <c r="C5" s="13" t="s">
        <v>89</v>
      </c>
      <c r="D5" s="13" t="s">
        <v>89</v>
      </c>
      <c r="E5" s="13" t="s">
        <v>89</v>
      </c>
      <c r="F5" s="7">
        <v>1</v>
      </c>
    </row>
    <row r="6" spans="1:7" ht="14.95" customHeight="1" x14ac:dyDescent="0.25">
      <c r="A6" s="18" t="s">
        <v>11</v>
      </c>
      <c r="B6" s="13" t="s">
        <v>72</v>
      </c>
      <c r="C6" s="13" t="s">
        <v>72</v>
      </c>
      <c r="D6" s="13" t="s">
        <v>72</v>
      </c>
      <c r="E6" s="37"/>
      <c r="F6" s="7">
        <v>1</v>
      </c>
    </row>
    <row r="7" spans="1:7" ht="14.95" customHeight="1" x14ac:dyDescent="0.25">
      <c r="A7" s="18" t="s">
        <v>21</v>
      </c>
      <c r="B7" s="13" t="s">
        <v>84</v>
      </c>
      <c r="C7" s="13" t="s">
        <v>84</v>
      </c>
      <c r="D7" s="13" t="s">
        <v>96</v>
      </c>
      <c r="E7" s="13" t="s">
        <v>96</v>
      </c>
      <c r="F7" s="7">
        <v>2</v>
      </c>
    </row>
    <row r="8" spans="1:7" ht="14.95" customHeight="1" x14ac:dyDescent="0.25">
      <c r="A8" s="18" t="s">
        <v>5</v>
      </c>
      <c r="B8" s="13" t="s">
        <v>105</v>
      </c>
      <c r="C8" s="13" t="s">
        <v>80</v>
      </c>
      <c r="D8" s="13" t="s">
        <v>88</v>
      </c>
      <c r="E8" s="13" t="s">
        <v>91</v>
      </c>
      <c r="F8" s="7">
        <v>4</v>
      </c>
    </row>
    <row r="9" spans="1:7" ht="14.95" customHeight="1" x14ac:dyDescent="0.25">
      <c r="A9" s="18" t="s">
        <v>0</v>
      </c>
      <c r="B9" s="13" t="s">
        <v>115</v>
      </c>
      <c r="C9" s="13" t="s">
        <v>115</v>
      </c>
      <c r="D9" s="13" t="s">
        <v>132</v>
      </c>
      <c r="E9" s="13" t="s">
        <v>115</v>
      </c>
      <c r="F9" s="7">
        <v>2</v>
      </c>
    </row>
    <row r="10" spans="1:7" ht="14.95" customHeight="1" x14ac:dyDescent="0.25">
      <c r="A10" s="18" t="s">
        <v>6</v>
      </c>
      <c r="B10" s="13" t="s">
        <v>73</v>
      </c>
      <c r="C10" s="13" t="s">
        <v>131</v>
      </c>
      <c r="D10" s="13" t="s">
        <v>73</v>
      </c>
      <c r="E10" s="13" t="s">
        <v>73</v>
      </c>
      <c r="F10" s="7">
        <v>2</v>
      </c>
    </row>
    <row r="11" spans="1:7" ht="14.95" customHeight="1" x14ac:dyDescent="0.25">
      <c r="A11" s="19" t="s">
        <v>7</v>
      </c>
      <c r="B11" s="14" t="s">
        <v>79</v>
      </c>
      <c r="C11" s="14" t="s">
        <v>79</v>
      </c>
      <c r="D11" s="111"/>
      <c r="E11" s="111"/>
      <c r="F11" s="9">
        <v>1</v>
      </c>
    </row>
    <row r="12" spans="1:7" ht="14.95" customHeight="1" thickBot="1" x14ac:dyDescent="0.3">
      <c r="A12" s="20" t="s">
        <v>25</v>
      </c>
      <c r="B12" s="15" t="s">
        <v>90</v>
      </c>
      <c r="C12" s="15" t="s">
        <v>90</v>
      </c>
      <c r="D12" s="24"/>
      <c r="E12" s="24"/>
      <c r="F12" s="8">
        <v>1</v>
      </c>
    </row>
    <row r="13" spans="1:7" ht="14.95" customHeight="1" thickBot="1" x14ac:dyDescent="0.3">
      <c r="B13" s="2"/>
      <c r="C13" s="2"/>
      <c r="D13" s="2"/>
      <c r="E13" s="2"/>
      <c r="F13" s="2">
        <f>SUM(F2:F12)</f>
        <v>23</v>
      </c>
      <c r="G13" s="2"/>
    </row>
    <row r="14" spans="1:7" ht="14.95" customHeight="1" x14ac:dyDescent="0.25">
      <c r="B14" s="204" t="s">
        <v>23</v>
      </c>
      <c r="C14" s="205"/>
      <c r="D14" s="205"/>
      <c r="E14" s="206"/>
      <c r="F14" s="121" t="s">
        <v>84</v>
      </c>
    </row>
    <row r="15" spans="1:7" ht="14.95" customHeight="1" x14ac:dyDescent="0.25">
      <c r="B15" s="207" t="s">
        <v>24</v>
      </c>
      <c r="C15" s="208"/>
      <c r="D15" s="208"/>
      <c r="E15" s="209"/>
      <c r="F15" s="122" t="s">
        <v>121</v>
      </c>
    </row>
    <row r="16" spans="1:7" ht="14.95" customHeight="1" thickBot="1" x14ac:dyDescent="0.3">
      <c r="B16" s="210" t="s">
        <v>30</v>
      </c>
      <c r="C16" s="211"/>
      <c r="D16" s="211"/>
      <c r="E16" s="211"/>
      <c r="F16" s="212"/>
    </row>
    <row r="26" ht="14.95" customHeight="1" x14ac:dyDescent="0.25"/>
  </sheetData>
  <autoFilter ref="A1:F1" xr:uid="{00000000-0009-0000-0000-000007000000}"/>
  <mergeCells count="3">
    <mergeCell ref="B14:E14"/>
    <mergeCell ref="B15:E15"/>
    <mergeCell ref="B16:F16"/>
  </mergeCells>
  <pageMargins left="0.70866141732283472" right="0.70866141732283472" top="0.74803149606299213" bottom="0.74803149606299213" header="0.31496062992125984" footer="0.31496062992125984"/>
  <pageSetup paperSize="9" scale="125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"/>
  <sheetViews>
    <sheetView zoomScaleNormal="100" workbookViewId="0">
      <selection activeCell="A7" sqref="A7"/>
    </sheetView>
  </sheetViews>
  <sheetFormatPr defaultRowHeight="14.3" x14ac:dyDescent="0.25"/>
  <cols>
    <col min="1" max="1" width="17" customWidth="1"/>
    <col min="2" max="2" width="13.375" customWidth="1"/>
    <col min="3" max="3" width="13.375" style="2" customWidth="1"/>
    <col min="4" max="5" width="13.375" style="1" customWidth="1"/>
    <col min="6" max="7" width="15.875" style="1" customWidth="1"/>
    <col min="8" max="8" width="9.875" style="1" customWidth="1"/>
    <col min="9" max="9" width="8.875" style="1" customWidth="1"/>
    <col min="10" max="10" width="9.875" style="1" customWidth="1"/>
    <col min="11" max="11" width="8.875" style="1" customWidth="1"/>
    <col min="12" max="12" width="9.875" style="1" customWidth="1"/>
    <col min="13" max="13" width="8.875" style="1" customWidth="1"/>
    <col min="14" max="14" width="9.875" style="1" customWidth="1"/>
    <col min="15" max="15" width="8.875" style="1" customWidth="1"/>
    <col min="16" max="16" width="9.875" style="1" customWidth="1"/>
    <col min="17" max="17" width="8.875" style="1" customWidth="1"/>
    <col min="18" max="18" width="9.875" style="1" customWidth="1"/>
    <col min="19" max="19" width="8.875" style="1" customWidth="1"/>
    <col min="20" max="20" width="9.875" style="1" customWidth="1"/>
    <col min="21" max="22" width="8.875" style="1" customWidth="1"/>
    <col min="23" max="23" width="9.875" style="1" customWidth="1"/>
    <col min="24" max="24" width="8.875" style="1" customWidth="1"/>
    <col min="25" max="25" width="9.875" style="1" customWidth="1"/>
    <col min="26" max="26" width="8.875" style="1" customWidth="1"/>
    <col min="27" max="27" width="9.875" style="1" customWidth="1"/>
    <col min="28" max="28" width="8.875" style="1"/>
    <col min="29" max="29" width="9.875" style="1" customWidth="1"/>
    <col min="30" max="30" width="8.875" style="2"/>
    <col min="31" max="31" width="9.875" style="2" customWidth="1"/>
    <col min="32" max="32" width="8.875" style="2"/>
  </cols>
  <sheetData>
    <row r="1" spans="1:32" s="75" customFormat="1" x14ac:dyDescent="0.25">
      <c r="A1" s="120" t="s">
        <v>142</v>
      </c>
      <c r="B1" s="72"/>
      <c r="C1" s="72"/>
      <c r="D1" s="72"/>
      <c r="E1" s="72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4"/>
      <c r="AE1" s="74"/>
      <c r="AF1" s="74"/>
    </row>
    <row r="2" spans="1:32" s="75" customFormat="1" x14ac:dyDescent="0.25">
      <c r="A2" s="75" t="s">
        <v>40</v>
      </c>
      <c r="B2"/>
      <c r="C2"/>
      <c r="D2"/>
      <c r="E2"/>
      <c r="F2"/>
      <c r="G2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4"/>
      <c r="AE2" s="74"/>
      <c r="AF2" s="74"/>
    </row>
    <row r="3" spans="1:32" s="75" customFormat="1" x14ac:dyDescent="0.25">
      <c r="A3" t="s">
        <v>36</v>
      </c>
      <c r="B3" s="80"/>
      <c r="C3" s="80"/>
      <c r="D3" s="80"/>
      <c r="E3" s="80"/>
      <c r="F3" s="80"/>
      <c r="G3" s="80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4"/>
      <c r="AE3" s="74"/>
      <c r="AF3" s="74"/>
    </row>
    <row r="4" spans="1:32" x14ac:dyDescent="0.25">
      <c r="A4" t="s">
        <v>153</v>
      </c>
      <c r="C4"/>
      <c r="D4"/>
      <c r="E4"/>
      <c r="F4"/>
      <c r="G4"/>
    </row>
    <row r="5" spans="1:32" x14ac:dyDescent="0.25">
      <c r="A5" t="s">
        <v>154</v>
      </c>
      <c r="C5"/>
      <c r="D5"/>
      <c r="E5"/>
      <c r="F5"/>
      <c r="G5"/>
    </row>
    <row r="6" spans="1:32" x14ac:dyDescent="0.25">
      <c r="A6" t="s">
        <v>158</v>
      </c>
    </row>
  </sheetData>
  <sortState xmlns:xlrd2="http://schemas.microsoft.com/office/spreadsheetml/2017/richdata2" ref="A4:AF78">
    <sortCondition ref="B4:B78"/>
    <sortCondition ref="D4:D78"/>
    <sortCondition descending="1" ref="F4:F78"/>
    <sortCondition ref="A4:A78"/>
  </sortState>
  <phoneticPr fontId="2" type="noConversion"/>
  <pageMargins left="0.7" right="0.7" top="0.75" bottom="0.75" header="0.3" footer="0.3"/>
  <pageSetup paperSize="9" scale="36" orientation="landscape" r:id="rId1"/>
</worksheet>
</file>

<file path=docMetadata/LabelInfo.xml><?xml version="1.0" encoding="utf-8"?>
<clbl:labelList xmlns:clbl="http://schemas.microsoft.com/office/2020/mipLabelMetadata">
  <clbl:label id="{728a8288-4e85-4e25-bec5-51e30820125a}" enabled="0" method="" siteId="{728a8288-4e85-4e25-bec5-51e30820125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 by age cat</vt:lpstr>
      <vt:lpstr>Overall by gender only</vt:lpstr>
      <vt:lpstr>Road by age cat</vt:lpstr>
      <vt:lpstr>Trail by age cat</vt:lpstr>
      <vt:lpstr>Fell by age cat</vt:lpstr>
      <vt:lpstr>Endurance by age cat</vt:lpstr>
      <vt:lpstr>Anytimes by age cat</vt:lpstr>
      <vt:lpstr>2025 Leaders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Crutchley, Ian</dc:creator>
  <cp:lastModifiedBy>Ian Crutchley</cp:lastModifiedBy>
  <cp:lastPrinted>2025-07-08T19:35:01Z</cp:lastPrinted>
  <dcterms:created xsi:type="dcterms:W3CDTF">2021-02-22T20:55:53Z</dcterms:created>
  <dcterms:modified xsi:type="dcterms:W3CDTF">2025-07-08T19:35:04Z</dcterms:modified>
</cp:coreProperties>
</file>