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nospecincemea-my.sharepoint.com/personal/ian_crutchley_innospecinc_com/Documents/Documents/Personal/GDH Reports/GDH Virtual Champs 2026/"/>
    </mc:Choice>
  </mc:AlternateContent>
  <xr:revisionPtr revIDLastSave="19" documentId="8_{9805D724-60C7-4EFA-96CD-0C669DC89A39}" xr6:coauthVersionLast="47" xr6:coauthVersionMax="47" xr10:uidLastSave="{E0CF5BA0-D9C1-4013-B457-DB40F5954F2A}"/>
  <bookViews>
    <workbookView xWindow="-109" yWindow="-109" windowWidth="26301" windowHeight="14169" tabRatio="722" xr2:uid="{00000000-000D-0000-FFFF-FFFF00000000}"/>
  </bookViews>
  <sheets>
    <sheet name="Overall by age cat." sheetId="9" r:id="rId1"/>
    <sheet name="Overall by gender" sheetId="14" r:id="rId2"/>
    <sheet name="Road by age cat." sheetId="5" r:id="rId3"/>
    <sheet name="Trail by age cat." sheetId="3" r:id="rId4"/>
    <sheet name="Fell by age cat." sheetId="4" r:id="rId5"/>
    <sheet name="Ultra by age cat." sheetId="7" r:id="rId6"/>
    <sheet name="Anytimes by age cat." sheetId="8" r:id="rId7"/>
    <sheet name="2026 Leaders" sheetId="6" r:id="rId8"/>
    <sheet name="Age Grading" sheetId="15" r:id="rId9"/>
    <sheet name="Sheet1" sheetId="13" r:id="rId10"/>
  </sheets>
  <definedNames>
    <definedName name="_xlnm._FilterDatabase" localSheetId="7" hidden="1">'2026 Leaders'!$A$2:$F$2</definedName>
    <definedName name="_xlnm._FilterDatabase" localSheetId="8" hidden="1">'Age Grading'!$A$2:$I$2</definedName>
    <definedName name="_xlnm._FilterDatabase" localSheetId="6" hidden="1">'Anytimes by age cat.'!$B$2:$M$29</definedName>
    <definedName name="_xlnm._FilterDatabase" localSheetId="4" hidden="1">'Fell by age cat.'!$B$2:$O$27</definedName>
    <definedName name="_xlnm._FilterDatabase" localSheetId="0" hidden="1">'Overall by age cat.'!$B$4:$AF$79</definedName>
    <definedName name="_xlnm._FilterDatabase" localSheetId="1" hidden="1">'Overall by gender'!$B$4:$AF$80</definedName>
    <definedName name="_xlnm._FilterDatabase" localSheetId="2" hidden="1">'Road by age cat.'!$B$2:$O$26</definedName>
    <definedName name="_xlnm._FilterDatabase" localSheetId="3" hidden="1">'Trail by age cat.'!$B$2:$O$28</definedName>
    <definedName name="_xlnm._FilterDatabase" localSheetId="5" hidden="1">'Ultra by age cat.'!$B$2:$H$14</definedName>
    <definedName name="_xlnm.Print_Area" localSheetId="7">'2026 Leaders'!$A$1:$J$16</definedName>
    <definedName name="_xlnm.Print_Area" localSheetId="8">'Age Grading'!$A$1:$I$34</definedName>
    <definedName name="_xlnm.Print_Area" localSheetId="6">'Anytimes by age cat.'!$A$1:$Q$40</definedName>
    <definedName name="_xlnm.Print_Area" localSheetId="4">'Fell by age cat.'!$A$1:$V$77</definedName>
    <definedName name="_xlnm.Print_Area" localSheetId="0">'Overall by age cat.'!$A$1:$AF$82</definedName>
    <definedName name="_xlnm.Print_Area" localSheetId="1">'Overall by gender'!$A$1:$AF$82</definedName>
    <definedName name="_xlnm.Print_Area" localSheetId="2">'Road by age cat.'!$A$1:$V$77</definedName>
    <definedName name="_xlnm.Print_Area" localSheetId="3">'Trail by age cat.'!$A$1:$V$76</definedName>
    <definedName name="_xlnm.Print_Area" localSheetId="5">'Ultra by age cat.'!$A$1:$L$41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4" l="1"/>
  <c r="H66" i="4"/>
  <c r="G66" i="4"/>
  <c r="I65" i="4"/>
  <c r="H65" i="4"/>
  <c r="G65" i="4"/>
  <c r="I64" i="4"/>
  <c r="H64" i="4"/>
  <c r="G64" i="4"/>
  <c r="I63" i="4"/>
  <c r="H63" i="4"/>
  <c r="G63" i="4"/>
  <c r="I62" i="4"/>
  <c r="H62" i="4"/>
  <c r="G62" i="4"/>
  <c r="I61" i="4"/>
  <c r="H61" i="4"/>
  <c r="G61" i="4"/>
  <c r="I60" i="4"/>
  <c r="H60" i="4"/>
  <c r="G60" i="4"/>
  <c r="I59" i="4"/>
  <c r="H59" i="4"/>
  <c r="G59" i="4"/>
  <c r="I58" i="4"/>
  <c r="H58" i="4"/>
  <c r="G58" i="4"/>
  <c r="I57" i="4"/>
  <c r="H57" i="4"/>
  <c r="G57" i="4"/>
  <c r="I56" i="4"/>
  <c r="H56" i="4"/>
  <c r="G56" i="4"/>
  <c r="I55" i="4"/>
  <c r="H55" i="4"/>
  <c r="G55" i="4"/>
  <c r="I54" i="4"/>
  <c r="H54" i="4"/>
  <c r="G54" i="4"/>
  <c r="I53" i="4"/>
  <c r="H53" i="4"/>
  <c r="G53" i="4"/>
  <c r="I52" i="4"/>
  <c r="H52" i="4"/>
  <c r="G52" i="4"/>
  <c r="I51" i="4"/>
  <c r="H51" i="4"/>
  <c r="G51" i="4"/>
  <c r="I50" i="4"/>
  <c r="H50" i="4"/>
  <c r="G50" i="4"/>
  <c r="I49" i="4"/>
  <c r="H49" i="4"/>
  <c r="G49" i="4"/>
  <c r="I48" i="4"/>
  <c r="H48" i="4"/>
  <c r="G48" i="4"/>
  <c r="I47" i="4"/>
  <c r="H47" i="4"/>
  <c r="G47" i="4"/>
  <c r="I46" i="4"/>
  <c r="H46" i="4"/>
  <c r="G46" i="4"/>
  <c r="I45" i="4"/>
  <c r="H45" i="4"/>
  <c r="G45" i="4"/>
  <c r="I44" i="4"/>
  <c r="H44" i="4"/>
  <c r="G44" i="4"/>
  <c r="I43" i="4"/>
  <c r="H43" i="4"/>
  <c r="G43" i="4"/>
  <c r="I42" i="4"/>
  <c r="H42" i="4"/>
  <c r="G42" i="4"/>
  <c r="I41" i="4"/>
  <c r="H41" i="4"/>
  <c r="G41" i="4"/>
  <c r="I40" i="4"/>
  <c r="H40" i="4"/>
  <c r="G40" i="4"/>
  <c r="I76" i="3"/>
  <c r="H76" i="3"/>
  <c r="G76" i="3"/>
  <c r="I75" i="3"/>
  <c r="H75" i="3"/>
  <c r="G75" i="3"/>
  <c r="I74" i="3"/>
  <c r="H74" i="3"/>
  <c r="G74" i="3"/>
  <c r="I73" i="3"/>
  <c r="H73" i="3"/>
  <c r="G73" i="3"/>
  <c r="I72" i="3"/>
  <c r="H72" i="3"/>
  <c r="G72" i="3"/>
  <c r="I71" i="3"/>
  <c r="H71" i="3"/>
  <c r="G71" i="3"/>
  <c r="I70" i="3"/>
  <c r="H70" i="3"/>
  <c r="G70" i="3"/>
  <c r="I69" i="3"/>
  <c r="H69" i="3"/>
  <c r="G69" i="3"/>
  <c r="I68" i="3"/>
  <c r="H68" i="3"/>
  <c r="G68" i="3"/>
  <c r="I67" i="3"/>
  <c r="H67" i="3"/>
  <c r="G67" i="3"/>
  <c r="I66" i="3"/>
  <c r="H66" i="3"/>
  <c r="G66" i="3"/>
  <c r="I65" i="3"/>
  <c r="H65" i="3"/>
  <c r="G65" i="3"/>
  <c r="I64" i="3"/>
  <c r="H64" i="3"/>
  <c r="G64" i="3"/>
  <c r="I63" i="3"/>
  <c r="H63" i="3"/>
  <c r="G63" i="3"/>
  <c r="I62" i="3"/>
  <c r="H62" i="3"/>
  <c r="G62" i="3"/>
  <c r="I61" i="3"/>
  <c r="H61" i="3"/>
  <c r="G61" i="3"/>
  <c r="I60" i="3"/>
  <c r="H60" i="3"/>
  <c r="G60" i="3"/>
  <c r="I59" i="3"/>
  <c r="H59" i="3"/>
  <c r="G59" i="3"/>
  <c r="I58" i="3"/>
  <c r="H58" i="3"/>
  <c r="G58" i="3"/>
  <c r="I57" i="3"/>
  <c r="H57" i="3"/>
  <c r="G57" i="3"/>
  <c r="I56" i="3"/>
  <c r="H56" i="3"/>
  <c r="G56" i="3"/>
  <c r="I55" i="3"/>
  <c r="H55" i="3"/>
  <c r="G55" i="3"/>
  <c r="I54" i="3"/>
  <c r="H54" i="3"/>
  <c r="G54" i="3"/>
  <c r="I53" i="3"/>
  <c r="H53" i="3"/>
  <c r="G53" i="3"/>
  <c r="I52" i="3"/>
  <c r="H52" i="3"/>
  <c r="G52" i="3"/>
  <c r="I51" i="3"/>
  <c r="H51" i="3"/>
  <c r="G51" i="3"/>
  <c r="I50" i="3"/>
  <c r="H50" i="3"/>
  <c r="G50" i="3"/>
  <c r="I49" i="3"/>
  <c r="H49" i="3"/>
  <c r="G49" i="3"/>
  <c r="I34" i="3"/>
  <c r="H34" i="3"/>
  <c r="G34" i="3"/>
  <c r="I23" i="3"/>
  <c r="H23" i="3"/>
  <c r="G23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34" i="3"/>
  <c r="E23" i="3"/>
  <c r="E71" i="14"/>
  <c r="E70" i="14"/>
  <c r="E54" i="14"/>
  <c r="E69" i="14"/>
  <c r="E68" i="14"/>
  <c r="E50" i="14"/>
  <c r="E67" i="14"/>
  <c r="E66" i="14"/>
  <c r="E52" i="14"/>
  <c r="E53" i="14"/>
  <c r="E51" i="14"/>
  <c r="E65" i="14"/>
  <c r="E49" i="14"/>
  <c r="G62" i="5"/>
  <c r="G61" i="5"/>
  <c r="G60" i="5"/>
  <c r="G59" i="5"/>
  <c r="G58" i="5"/>
  <c r="E54" i="9"/>
  <c r="E11" i="9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D6" i="15"/>
  <c r="D5" i="15"/>
  <c r="D4" i="15"/>
  <c r="D3" i="15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15" i="3"/>
  <c r="E3" i="3"/>
  <c r="E31" i="3"/>
  <c r="E29" i="3"/>
  <c r="E37" i="3"/>
  <c r="E19" i="3"/>
  <c r="E43" i="3"/>
  <c r="E48" i="3"/>
  <c r="E9" i="3"/>
  <c r="E46" i="3"/>
  <c r="E14" i="3"/>
  <c r="E39" i="3"/>
  <c r="E36" i="3"/>
  <c r="E22" i="3"/>
  <c r="E38" i="3"/>
  <c r="E35" i="3"/>
  <c r="E12" i="3"/>
  <c r="E11" i="3"/>
  <c r="E26" i="3"/>
  <c r="E25" i="3"/>
  <c r="E13" i="3"/>
  <c r="E24" i="3"/>
  <c r="E17" i="3"/>
  <c r="E30" i="3"/>
  <c r="E28" i="3"/>
  <c r="E47" i="3"/>
  <c r="E33" i="3"/>
  <c r="E40" i="3"/>
  <c r="E21" i="3"/>
  <c r="E16" i="3"/>
  <c r="E20" i="3"/>
  <c r="E42" i="3"/>
  <c r="E45" i="3"/>
  <c r="E18" i="3"/>
  <c r="E10" i="3"/>
  <c r="E41" i="3"/>
  <c r="E6" i="3"/>
  <c r="E8" i="3"/>
  <c r="E44" i="3"/>
  <c r="E5" i="3"/>
  <c r="E27" i="3"/>
  <c r="E32" i="3"/>
  <c r="E7" i="3"/>
  <c r="E4" i="3"/>
  <c r="E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21" i="5"/>
  <c r="E7" i="5"/>
  <c r="E46" i="5"/>
  <c r="E31" i="5"/>
  <c r="E60" i="5"/>
  <c r="E12" i="5"/>
  <c r="E30" i="5"/>
  <c r="E29" i="5"/>
  <c r="E28" i="5"/>
  <c r="E27" i="5"/>
  <c r="E26" i="5"/>
  <c r="E25" i="5"/>
  <c r="E63" i="5"/>
  <c r="E62" i="5"/>
  <c r="E61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6" i="5"/>
  <c r="E5" i="5"/>
  <c r="E4" i="5"/>
  <c r="E3" i="5"/>
  <c r="E24" i="5"/>
  <c r="E23" i="5"/>
  <c r="E22" i="5"/>
  <c r="E20" i="5"/>
  <c r="E19" i="5"/>
  <c r="E18" i="5"/>
  <c r="E17" i="5"/>
  <c r="E16" i="5"/>
  <c r="E15" i="5"/>
  <c r="E14" i="5"/>
  <c r="E13" i="5"/>
  <c r="E10" i="5"/>
  <c r="E9" i="5"/>
  <c r="I40" i="8" l="1"/>
  <c r="H40" i="8"/>
  <c r="G40" i="8"/>
  <c r="I39" i="8"/>
  <c r="H39" i="8"/>
  <c r="G39" i="8"/>
  <c r="I38" i="8"/>
  <c r="H38" i="8"/>
  <c r="G38" i="8"/>
  <c r="I37" i="8"/>
  <c r="H37" i="8"/>
  <c r="G37" i="8"/>
  <c r="I36" i="8"/>
  <c r="H36" i="8"/>
  <c r="G36" i="8"/>
  <c r="I35" i="8"/>
  <c r="H35" i="8"/>
  <c r="G35" i="8"/>
  <c r="I34" i="8"/>
  <c r="H34" i="8"/>
  <c r="G34" i="8"/>
  <c r="I33" i="8"/>
  <c r="H33" i="8"/>
  <c r="G33" i="8"/>
  <c r="I32" i="8"/>
  <c r="H32" i="8"/>
  <c r="G32" i="8"/>
  <c r="I31" i="8"/>
  <c r="H31" i="8"/>
  <c r="G31" i="8"/>
  <c r="I30" i="8"/>
  <c r="H30" i="8"/>
  <c r="G30" i="8"/>
  <c r="I29" i="8"/>
  <c r="H29" i="8"/>
  <c r="G29" i="8"/>
  <c r="I28" i="8"/>
  <c r="H28" i="8"/>
  <c r="G28" i="8"/>
  <c r="I27" i="8"/>
  <c r="H27" i="8"/>
  <c r="G27" i="8"/>
  <c r="I26" i="8"/>
  <c r="H26" i="8"/>
  <c r="G26" i="8"/>
  <c r="I25" i="8"/>
  <c r="H25" i="8"/>
  <c r="G25" i="8"/>
  <c r="I24" i="8"/>
  <c r="H24" i="8"/>
  <c r="G24" i="8"/>
  <c r="I23" i="8"/>
  <c r="H23" i="8"/>
  <c r="G23" i="8"/>
  <c r="I22" i="8"/>
  <c r="H22" i="8"/>
  <c r="G22" i="8"/>
  <c r="I21" i="8"/>
  <c r="H21" i="8"/>
  <c r="G21" i="8"/>
  <c r="I20" i="8"/>
  <c r="H20" i="8"/>
  <c r="G20" i="8"/>
  <c r="I19" i="8"/>
  <c r="H19" i="8"/>
  <c r="G19" i="8"/>
  <c r="I18" i="8"/>
  <c r="H18" i="8"/>
  <c r="G18" i="8"/>
  <c r="I17" i="8"/>
  <c r="H17" i="8"/>
  <c r="G17" i="8"/>
  <c r="I16" i="8"/>
  <c r="H16" i="8"/>
  <c r="G16" i="8"/>
  <c r="I15" i="8"/>
  <c r="H15" i="8"/>
  <c r="G15" i="8"/>
  <c r="I14" i="8"/>
  <c r="H14" i="8"/>
  <c r="G14" i="8"/>
  <c r="I13" i="8"/>
  <c r="H13" i="8"/>
  <c r="G13" i="8"/>
  <c r="I12" i="8"/>
  <c r="H12" i="8"/>
  <c r="G12" i="8"/>
  <c r="I11" i="8"/>
  <c r="H11" i="8"/>
  <c r="G11" i="8"/>
  <c r="I10" i="8"/>
  <c r="H10" i="8"/>
  <c r="G10" i="8"/>
  <c r="I9" i="8"/>
  <c r="H9" i="8"/>
  <c r="G9" i="8"/>
  <c r="I8" i="8"/>
  <c r="H8" i="8"/>
  <c r="G8" i="8"/>
  <c r="I7" i="8"/>
  <c r="H7" i="8"/>
  <c r="G7" i="8"/>
  <c r="I6" i="8"/>
  <c r="H6" i="8"/>
  <c r="G6" i="8"/>
  <c r="I5" i="8"/>
  <c r="H5" i="8"/>
  <c r="G5" i="8"/>
  <c r="I4" i="8"/>
  <c r="H4" i="8"/>
  <c r="G4" i="8"/>
  <c r="I3" i="8"/>
  <c r="I77" i="4"/>
  <c r="H77" i="4"/>
  <c r="G77" i="4"/>
  <c r="I76" i="4"/>
  <c r="H76" i="4"/>
  <c r="G76" i="4"/>
  <c r="I75" i="4"/>
  <c r="H75" i="4"/>
  <c r="G75" i="4"/>
  <c r="I74" i="4"/>
  <c r="H74" i="4"/>
  <c r="G74" i="4"/>
  <c r="I73" i="4"/>
  <c r="H73" i="4"/>
  <c r="G73" i="4"/>
  <c r="I72" i="4"/>
  <c r="H72" i="4"/>
  <c r="G72" i="4"/>
  <c r="I71" i="4"/>
  <c r="H71" i="4"/>
  <c r="G71" i="4"/>
  <c r="I70" i="4"/>
  <c r="H70" i="4"/>
  <c r="G70" i="4"/>
  <c r="I69" i="4"/>
  <c r="H69" i="4"/>
  <c r="G69" i="4"/>
  <c r="I68" i="4"/>
  <c r="H68" i="4"/>
  <c r="G68" i="4"/>
  <c r="I67" i="4"/>
  <c r="H67" i="4"/>
  <c r="G67" i="4"/>
  <c r="I39" i="4"/>
  <c r="H39" i="4"/>
  <c r="G39" i="4"/>
  <c r="I38" i="4"/>
  <c r="H38" i="4"/>
  <c r="G38" i="4"/>
  <c r="I37" i="4"/>
  <c r="H37" i="4"/>
  <c r="G37" i="4"/>
  <c r="I36" i="4"/>
  <c r="H36" i="4"/>
  <c r="G36" i="4"/>
  <c r="I35" i="4"/>
  <c r="H35" i="4"/>
  <c r="G35" i="4"/>
  <c r="I34" i="4"/>
  <c r="H34" i="4"/>
  <c r="G34" i="4"/>
  <c r="I33" i="4"/>
  <c r="H33" i="4"/>
  <c r="G33" i="4"/>
  <c r="I32" i="4"/>
  <c r="H32" i="4"/>
  <c r="G32" i="4"/>
  <c r="I31" i="4"/>
  <c r="H31" i="4"/>
  <c r="G31" i="4"/>
  <c r="I30" i="4"/>
  <c r="H30" i="4"/>
  <c r="G30" i="4"/>
  <c r="I29" i="4"/>
  <c r="H29" i="4"/>
  <c r="G29" i="4"/>
  <c r="I28" i="4"/>
  <c r="H28" i="4"/>
  <c r="G28" i="4"/>
  <c r="I27" i="4"/>
  <c r="H27" i="4"/>
  <c r="G27" i="4"/>
  <c r="I26" i="4"/>
  <c r="H26" i="4"/>
  <c r="G26" i="4"/>
  <c r="I25" i="4"/>
  <c r="H25" i="4"/>
  <c r="G25" i="4"/>
  <c r="I24" i="4"/>
  <c r="H24" i="4"/>
  <c r="G24" i="4"/>
  <c r="I23" i="4"/>
  <c r="H23" i="4"/>
  <c r="G23" i="4"/>
  <c r="I22" i="4"/>
  <c r="H22" i="4"/>
  <c r="G22" i="4"/>
  <c r="I21" i="4"/>
  <c r="H21" i="4"/>
  <c r="G21" i="4"/>
  <c r="I20" i="4"/>
  <c r="H20" i="4"/>
  <c r="G20" i="4"/>
  <c r="I19" i="4"/>
  <c r="H19" i="4"/>
  <c r="G19" i="4"/>
  <c r="I18" i="4"/>
  <c r="H18" i="4"/>
  <c r="G18" i="4"/>
  <c r="I17" i="4"/>
  <c r="H17" i="4"/>
  <c r="G17" i="4"/>
  <c r="I16" i="4"/>
  <c r="H16" i="4"/>
  <c r="G16" i="4"/>
  <c r="I15" i="4"/>
  <c r="H15" i="4"/>
  <c r="G15" i="4"/>
  <c r="I14" i="4"/>
  <c r="H14" i="4"/>
  <c r="G14" i="4"/>
  <c r="I13" i="4"/>
  <c r="H13" i="4"/>
  <c r="G13" i="4"/>
  <c r="I12" i="4"/>
  <c r="H12" i="4"/>
  <c r="G12" i="4"/>
  <c r="I11" i="4"/>
  <c r="H11" i="4"/>
  <c r="G11" i="4"/>
  <c r="I10" i="4"/>
  <c r="H10" i="4"/>
  <c r="G10" i="4"/>
  <c r="I9" i="4"/>
  <c r="H9" i="4"/>
  <c r="G9" i="4"/>
  <c r="I8" i="4"/>
  <c r="H8" i="4"/>
  <c r="G8" i="4"/>
  <c r="I7" i="4"/>
  <c r="H7" i="4"/>
  <c r="G7" i="4"/>
  <c r="I6" i="4"/>
  <c r="H6" i="4"/>
  <c r="G6" i="4"/>
  <c r="I5" i="4"/>
  <c r="H5" i="4"/>
  <c r="G5" i="4"/>
  <c r="I4" i="4"/>
  <c r="H4" i="4"/>
  <c r="G4" i="4"/>
  <c r="H3" i="4"/>
  <c r="I15" i="3"/>
  <c r="H15" i="3"/>
  <c r="G15" i="3"/>
  <c r="I3" i="3"/>
  <c r="H3" i="3"/>
  <c r="G3" i="3"/>
  <c r="I31" i="3"/>
  <c r="H31" i="3"/>
  <c r="G31" i="3"/>
  <c r="I29" i="3"/>
  <c r="H29" i="3"/>
  <c r="G29" i="3"/>
  <c r="I37" i="3"/>
  <c r="H37" i="3"/>
  <c r="G37" i="3"/>
  <c r="I19" i="3"/>
  <c r="H19" i="3"/>
  <c r="G19" i="3"/>
  <c r="I43" i="3"/>
  <c r="H43" i="3"/>
  <c r="G43" i="3"/>
  <c r="I48" i="3"/>
  <c r="H48" i="3"/>
  <c r="G48" i="3"/>
  <c r="I9" i="3"/>
  <c r="H9" i="3"/>
  <c r="G9" i="3"/>
  <c r="I46" i="3"/>
  <c r="H46" i="3"/>
  <c r="G46" i="3"/>
  <c r="I14" i="3"/>
  <c r="H14" i="3"/>
  <c r="G14" i="3"/>
  <c r="I39" i="3"/>
  <c r="H39" i="3"/>
  <c r="G39" i="3"/>
  <c r="I36" i="3"/>
  <c r="H36" i="3"/>
  <c r="G36" i="3"/>
  <c r="I22" i="3"/>
  <c r="H22" i="3"/>
  <c r="G22" i="3"/>
  <c r="I38" i="3"/>
  <c r="H38" i="3"/>
  <c r="G38" i="3"/>
  <c r="I35" i="3"/>
  <c r="H35" i="3"/>
  <c r="G35" i="3"/>
  <c r="I12" i="3"/>
  <c r="H12" i="3"/>
  <c r="G12" i="3"/>
  <c r="I11" i="3"/>
  <c r="H11" i="3"/>
  <c r="G11" i="3"/>
  <c r="I26" i="3"/>
  <c r="H26" i="3"/>
  <c r="G26" i="3"/>
  <c r="I25" i="3"/>
  <c r="H25" i="3"/>
  <c r="G25" i="3"/>
  <c r="I13" i="3"/>
  <c r="H13" i="3"/>
  <c r="G13" i="3"/>
  <c r="I24" i="3"/>
  <c r="H24" i="3"/>
  <c r="G24" i="3"/>
  <c r="I17" i="3"/>
  <c r="H17" i="3"/>
  <c r="G17" i="3"/>
  <c r="I30" i="3"/>
  <c r="H30" i="3"/>
  <c r="G30" i="3"/>
  <c r="I28" i="3"/>
  <c r="H28" i="3"/>
  <c r="G28" i="3"/>
  <c r="I47" i="3"/>
  <c r="H47" i="3"/>
  <c r="G47" i="3"/>
  <c r="I33" i="3"/>
  <c r="H33" i="3"/>
  <c r="G33" i="3"/>
  <c r="I40" i="3"/>
  <c r="H40" i="3"/>
  <c r="G40" i="3"/>
  <c r="I21" i="3"/>
  <c r="H21" i="3"/>
  <c r="G21" i="3"/>
  <c r="I16" i="3"/>
  <c r="H16" i="3"/>
  <c r="G16" i="3"/>
  <c r="I20" i="3"/>
  <c r="H20" i="3"/>
  <c r="G20" i="3"/>
  <c r="I42" i="3"/>
  <c r="H42" i="3"/>
  <c r="G42" i="3"/>
  <c r="I45" i="3"/>
  <c r="H45" i="3"/>
  <c r="G45" i="3"/>
  <c r="I18" i="3"/>
  <c r="H18" i="3"/>
  <c r="G18" i="3"/>
  <c r="I10" i="3"/>
  <c r="H10" i="3"/>
  <c r="G10" i="3"/>
  <c r="I41" i="3"/>
  <c r="H41" i="3"/>
  <c r="G41" i="3"/>
  <c r="I6" i="3"/>
  <c r="H6" i="3"/>
  <c r="G6" i="3"/>
  <c r="I8" i="3"/>
  <c r="H8" i="3"/>
  <c r="G8" i="3"/>
  <c r="I44" i="3"/>
  <c r="H44" i="3"/>
  <c r="G44" i="3"/>
  <c r="I5" i="3"/>
  <c r="H5" i="3"/>
  <c r="G5" i="3"/>
  <c r="I27" i="3"/>
  <c r="H27" i="3"/>
  <c r="G27" i="3"/>
  <c r="I32" i="3"/>
  <c r="H32" i="3"/>
  <c r="G32" i="3"/>
  <c r="I7" i="3"/>
  <c r="H7" i="3"/>
  <c r="G7" i="3"/>
  <c r="H4" i="3"/>
  <c r="I77" i="5"/>
  <c r="H77" i="5"/>
  <c r="G77" i="5"/>
  <c r="I76" i="5"/>
  <c r="H76" i="5"/>
  <c r="G76" i="5"/>
  <c r="I75" i="5"/>
  <c r="H75" i="5"/>
  <c r="G75" i="5"/>
  <c r="I74" i="5"/>
  <c r="H74" i="5"/>
  <c r="G74" i="5"/>
  <c r="I73" i="5"/>
  <c r="H73" i="5"/>
  <c r="G73" i="5"/>
  <c r="I72" i="5"/>
  <c r="H72" i="5"/>
  <c r="G72" i="5"/>
  <c r="I71" i="5"/>
  <c r="H71" i="5"/>
  <c r="G71" i="5"/>
  <c r="I70" i="5"/>
  <c r="H70" i="5"/>
  <c r="G70" i="5"/>
  <c r="I69" i="5"/>
  <c r="H69" i="5"/>
  <c r="G69" i="5"/>
  <c r="I68" i="5"/>
  <c r="H68" i="5"/>
  <c r="G68" i="5"/>
  <c r="I67" i="5"/>
  <c r="H67" i="5"/>
  <c r="G67" i="5"/>
  <c r="I66" i="5"/>
  <c r="H66" i="5"/>
  <c r="G66" i="5"/>
  <c r="I65" i="5"/>
  <c r="H65" i="5"/>
  <c r="G65" i="5"/>
  <c r="I64" i="5"/>
  <c r="H64" i="5"/>
  <c r="G64" i="5"/>
  <c r="I21" i="5"/>
  <c r="H21" i="5"/>
  <c r="G21" i="5"/>
  <c r="I7" i="5"/>
  <c r="H7" i="5"/>
  <c r="G7" i="5"/>
  <c r="I46" i="5"/>
  <c r="H46" i="5"/>
  <c r="G46" i="5"/>
  <c r="I31" i="5"/>
  <c r="H31" i="5"/>
  <c r="G31" i="5"/>
  <c r="I60" i="5"/>
  <c r="H60" i="5"/>
  <c r="I12" i="5"/>
  <c r="H12" i="5"/>
  <c r="G12" i="5"/>
  <c r="I15" i="5"/>
  <c r="H15" i="5"/>
  <c r="G15" i="5"/>
  <c r="I28" i="5"/>
  <c r="H28" i="5"/>
  <c r="G28" i="5"/>
  <c r="I38" i="5"/>
  <c r="H38" i="5"/>
  <c r="G38" i="5"/>
  <c r="I42" i="5"/>
  <c r="H42" i="5"/>
  <c r="G42" i="5"/>
  <c r="I35" i="5"/>
  <c r="H35" i="5"/>
  <c r="G35" i="5"/>
  <c r="I36" i="5"/>
  <c r="H36" i="5"/>
  <c r="G36" i="5"/>
  <c r="I9" i="5"/>
  <c r="H9" i="5"/>
  <c r="G9" i="5"/>
  <c r="I26" i="5"/>
  <c r="H26" i="5"/>
  <c r="G26" i="5"/>
  <c r="I30" i="5"/>
  <c r="H30" i="5"/>
  <c r="G30" i="5"/>
  <c r="I50" i="5"/>
  <c r="H50" i="5"/>
  <c r="G50" i="5"/>
  <c r="I14" i="5"/>
  <c r="H14" i="5"/>
  <c r="G14" i="5"/>
  <c r="I37" i="5"/>
  <c r="H37" i="5"/>
  <c r="G37" i="5"/>
  <c r="I54" i="5"/>
  <c r="H54" i="5"/>
  <c r="G54" i="5"/>
  <c r="I18" i="5"/>
  <c r="H18" i="5"/>
  <c r="G18" i="5"/>
  <c r="I58" i="5"/>
  <c r="H58" i="5"/>
  <c r="I10" i="5"/>
  <c r="H10" i="5"/>
  <c r="G10" i="5"/>
  <c r="I20" i="5"/>
  <c r="H20" i="5"/>
  <c r="G20" i="5"/>
  <c r="I25" i="5"/>
  <c r="H25" i="5"/>
  <c r="G25" i="5"/>
  <c r="I17" i="5"/>
  <c r="H17" i="5"/>
  <c r="G17" i="5"/>
  <c r="I47" i="5"/>
  <c r="H47" i="5"/>
  <c r="G47" i="5"/>
  <c r="I45" i="5"/>
  <c r="H45" i="5"/>
  <c r="G45" i="5"/>
  <c r="I57" i="5"/>
  <c r="H57" i="5"/>
  <c r="G57" i="5"/>
  <c r="I13" i="5"/>
  <c r="H13" i="5"/>
  <c r="G13" i="5"/>
  <c r="I34" i="5"/>
  <c r="H34" i="5"/>
  <c r="G34" i="5"/>
  <c r="I53" i="5"/>
  <c r="H53" i="5"/>
  <c r="G53" i="5"/>
  <c r="I29" i="5"/>
  <c r="H29" i="5"/>
  <c r="G29" i="5"/>
  <c r="I56" i="5"/>
  <c r="H56" i="5"/>
  <c r="G56" i="5"/>
  <c r="I16" i="5"/>
  <c r="H16" i="5"/>
  <c r="G16" i="5"/>
  <c r="I3" i="5"/>
  <c r="H3" i="5"/>
  <c r="G3" i="5"/>
  <c r="I22" i="5"/>
  <c r="H22" i="5"/>
  <c r="G22" i="5"/>
  <c r="I33" i="5"/>
  <c r="H33" i="5"/>
  <c r="G33" i="5"/>
  <c r="I59" i="5"/>
  <c r="H59" i="5"/>
  <c r="I43" i="5"/>
  <c r="H43" i="5"/>
  <c r="G43" i="5"/>
  <c r="I41" i="5"/>
  <c r="H41" i="5"/>
  <c r="G41" i="5"/>
  <c r="I49" i="5"/>
  <c r="H49" i="5"/>
  <c r="G49" i="5"/>
  <c r="I52" i="5"/>
  <c r="H52" i="5"/>
  <c r="G52" i="5"/>
  <c r="I44" i="5"/>
  <c r="H44" i="5"/>
  <c r="G44" i="5"/>
  <c r="I51" i="5"/>
  <c r="H51" i="5"/>
  <c r="G51" i="5"/>
  <c r="I63" i="5"/>
  <c r="H63" i="5"/>
  <c r="G63" i="5"/>
  <c r="I24" i="5"/>
  <c r="H24" i="5"/>
  <c r="G24" i="5"/>
  <c r="I39" i="5"/>
  <c r="H39" i="5"/>
  <c r="G39" i="5"/>
  <c r="I23" i="5"/>
  <c r="H23" i="5"/>
  <c r="G23" i="5"/>
  <c r="I4" i="5"/>
  <c r="H4" i="5"/>
  <c r="G4" i="5"/>
  <c r="I62" i="5"/>
  <c r="H62" i="5"/>
  <c r="I19" i="5"/>
  <c r="H19" i="5"/>
  <c r="G19" i="5"/>
  <c r="I5" i="5"/>
  <c r="H5" i="5"/>
  <c r="G5" i="5"/>
  <c r="I61" i="5"/>
  <c r="H61" i="5"/>
  <c r="I6" i="5"/>
  <c r="H6" i="5"/>
  <c r="G6" i="5"/>
  <c r="I11" i="5"/>
  <c r="H11" i="5"/>
  <c r="G11" i="5"/>
  <c r="I32" i="5"/>
  <c r="H32" i="5"/>
  <c r="G32" i="5"/>
  <c r="I55" i="5"/>
  <c r="H55" i="5"/>
  <c r="G55" i="5"/>
  <c r="I8" i="5"/>
  <c r="H8" i="5"/>
  <c r="G8" i="5"/>
  <c r="I40" i="5"/>
  <c r="H40" i="5"/>
  <c r="G40" i="5"/>
  <c r="I27" i="5"/>
  <c r="H27" i="5"/>
  <c r="G27" i="5"/>
  <c r="I48" i="5"/>
  <c r="H48" i="5"/>
  <c r="G48" i="5"/>
  <c r="H79" i="14"/>
  <c r="G79" i="14"/>
  <c r="F79" i="14"/>
  <c r="E79" i="14"/>
  <c r="H78" i="14"/>
  <c r="G78" i="14"/>
  <c r="F78" i="14"/>
  <c r="E78" i="14"/>
  <c r="H77" i="14"/>
  <c r="G77" i="14"/>
  <c r="F77" i="14"/>
  <c r="E77" i="14"/>
  <c r="H76" i="14"/>
  <c r="G76" i="14"/>
  <c r="F76" i="14"/>
  <c r="E76" i="14"/>
  <c r="H75" i="14"/>
  <c r="G75" i="14"/>
  <c r="F75" i="14"/>
  <c r="E75" i="14"/>
  <c r="H74" i="14"/>
  <c r="G74" i="14"/>
  <c r="F74" i="14"/>
  <c r="E74" i="14"/>
  <c r="H73" i="14"/>
  <c r="G73" i="14"/>
  <c r="F73" i="14"/>
  <c r="E73" i="14"/>
  <c r="H72" i="14"/>
  <c r="G72" i="14"/>
  <c r="F72" i="14"/>
  <c r="E72" i="14"/>
  <c r="H62" i="14"/>
  <c r="G62" i="14"/>
  <c r="F62" i="14"/>
  <c r="E62" i="14"/>
  <c r="H30" i="14"/>
  <c r="G30" i="14"/>
  <c r="F30" i="14"/>
  <c r="E30" i="14"/>
  <c r="H28" i="14"/>
  <c r="G28" i="14"/>
  <c r="F28" i="14"/>
  <c r="E28" i="14"/>
  <c r="H26" i="14"/>
  <c r="G26" i="14"/>
  <c r="F26" i="14"/>
  <c r="E26" i="14"/>
  <c r="H23" i="14"/>
  <c r="G23" i="14"/>
  <c r="F23" i="14"/>
  <c r="E23" i="14"/>
  <c r="H25" i="14"/>
  <c r="G25" i="14"/>
  <c r="F25" i="14"/>
  <c r="E25" i="14"/>
  <c r="H11" i="14"/>
  <c r="G11" i="14"/>
  <c r="F11" i="14"/>
  <c r="E11" i="14"/>
  <c r="H15" i="14"/>
  <c r="G15" i="14"/>
  <c r="F15" i="14"/>
  <c r="E15" i="14"/>
  <c r="H55" i="14"/>
  <c r="G55" i="14"/>
  <c r="F55" i="14"/>
  <c r="E55" i="14"/>
  <c r="H40" i="14"/>
  <c r="G40" i="14"/>
  <c r="F40" i="14"/>
  <c r="E40" i="14"/>
  <c r="H22" i="14"/>
  <c r="G22" i="14"/>
  <c r="F22" i="14"/>
  <c r="E22" i="14"/>
  <c r="H69" i="14"/>
  <c r="G69" i="14"/>
  <c r="F69" i="14"/>
  <c r="H71" i="14"/>
  <c r="G71" i="14"/>
  <c r="F71" i="14"/>
  <c r="H54" i="14"/>
  <c r="G54" i="14"/>
  <c r="F54" i="14"/>
  <c r="H68" i="14"/>
  <c r="G68" i="14"/>
  <c r="F68" i="14"/>
  <c r="H52" i="14"/>
  <c r="G52" i="14"/>
  <c r="F52" i="14"/>
  <c r="H49" i="14"/>
  <c r="G49" i="14"/>
  <c r="F49" i="14"/>
  <c r="H64" i="14"/>
  <c r="G64" i="14"/>
  <c r="F64" i="14"/>
  <c r="E64" i="14"/>
  <c r="H47" i="14"/>
  <c r="G47" i="14"/>
  <c r="F47" i="14"/>
  <c r="E47" i="14"/>
  <c r="H45" i="14"/>
  <c r="G45" i="14"/>
  <c r="F45" i="14"/>
  <c r="E45" i="14"/>
  <c r="H42" i="14"/>
  <c r="G42" i="14"/>
  <c r="F42" i="14"/>
  <c r="E42" i="14"/>
  <c r="H41" i="14"/>
  <c r="G41" i="14"/>
  <c r="F41" i="14"/>
  <c r="E41" i="14"/>
  <c r="H37" i="14"/>
  <c r="G37" i="14"/>
  <c r="F37" i="14"/>
  <c r="E37" i="14"/>
  <c r="H70" i="14"/>
  <c r="G70" i="14"/>
  <c r="F70" i="14"/>
  <c r="H50" i="14"/>
  <c r="G50" i="14"/>
  <c r="F50" i="14"/>
  <c r="H66" i="14"/>
  <c r="G66" i="14"/>
  <c r="F66" i="14"/>
  <c r="H53" i="14"/>
  <c r="G53" i="14"/>
  <c r="F53" i="14"/>
  <c r="H44" i="14"/>
  <c r="G44" i="14"/>
  <c r="F44" i="14"/>
  <c r="E44" i="14"/>
  <c r="H35" i="14"/>
  <c r="G35" i="14"/>
  <c r="F35" i="14"/>
  <c r="E35" i="14"/>
  <c r="H32" i="14"/>
  <c r="G32" i="14"/>
  <c r="F32" i="14"/>
  <c r="E32" i="14"/>
  <c r="H51" i="14"/>
  <c r="G51" i="14"/>
  <c r="F51" i="14"/>
  <c r="H65" i="14"/>
  <c r="G65" i="14"/>
  <c r="F65" i="14"/>
  <c r="H63" i="14"/>
  <c r="G63" i="14"/>
  <c r="F63" i="14"/>
  <c r="E63" i="14"/>
  <c r="H48" i="14"/>
  <c r="G48" i="14"/>
  <c r="F48" i="14"/>
  <c r="E48" i="14"/>
  <c r="H46" i="14"/>
  <c r="G46" i="14"/>
  <c r="F46" i="14"/>
  <c r="E46" i="14"/>
  <c r="H61" i="14"/>
  <c r="G61" i="14"/>
  <c r="F61" i="14"/>
  <c r="E61" i="14"/>
  <c r="H60" i="14"/>
  <c r="G60" i="14"/>
  <c r="F60" i="14"/>
  <c r="E60" i="14"/>
  <c r="H43" i="14"/>
  <c r="G43" i="14"/>
  <c r="F43" i="14"/>
  <c r="E43" i="14"/>
  <c r="H39" i="14"/>
  <c r="G39" i="14"/>
  <c r="F39" i="14"/>
  <c r="E39" i="14"/>
  <c r="H38" i="14"/>
  <c r="G38" i="14"/>
  <c r="F38" i="14"/>
  <c r="E38" i="14"/>
  <c r="H58" i="14"/>
  <c r="G58" i="14"/>
  <c r="F58" i="14"/>
  <c r="E58" i="14"/>
  <c r="H34" i="14"/>
  <c r="G34" i="14"/>
  <c r="F34" i="14"/>
  <c r="E34" i="14"/>
  <c r="H67" i="14"/>
  <c r="G67" i="14"/>
  <c r="F67" i="14"/>
  <c r="H36" i="14"/>
  <c r="G36" i="14"/>
  <c r="F36" i="14"/>
  <c r="E36" i="14"/>
  <c r="H59" i="14"/>
  <c r="G59" i="14"/>
  <c r="F59" i="14"/>
  <c r="E59" i="14"/>
  <c r="H57" i="14"/>
  <c r="G57" i="14"/>
  <c r="F57" i="14"/>
  <c r="E57" i="14"/>
  <c r="H56" i="14"/>
  <c r="G56" i="14"/>
  <c r="F56" i="14"/>
  <c r="E56" i="14"/>
  <c r="H33" i="14"/>
  <c r="G33" i="14"/>
  <c r="F33" i="14"/>
  <c r="E33" i="14"/>
  <c r="H21" i="14"/>
  <c r="G21" i="14"/>
  <c r="F21" i="14"/>
  <c r="E21" i="14"/>
  <c r="H17" i="14"/>
  <c r="G17" i="14"/>
  <c r="F17" i="14"/>
  <c r="E17" i="14"/>
  <c r="H19" i="14"/>
  <c r="G19" i="14"/>
  <c r="F19" i="14"/>
  <c r="E19" i="14"/>
  <c r="H10" i="14"/>
  <c r="G10" i="14"/>
  <c r="F10" i="14"/>
  <c r="E10" i="14"/>
  <c r="H8" i="14"/>
  <c r="G8" i="14"/>
  <c r="F8" i="14"/>
  <c r="E8" i="14"/>
  <c r="H31" i="14"/>
  <c r="G31" i="14"/>
  <c r="F31" i="14"/>
  <c r="E31" i="14"/>
  <c r="H20" i="14"/>
  <c r="G20" i="14"/>
  <c r="F20" i="14"/>
  <c r="E20" i="14"/>
  <c r="H16" i="14"/>
  <c r="G16" i="14"/>
  <c r="F16" i="14"/>
  <c r="E16" i="14"/>
  <c r="H29" i="14"/>
  <c r="G29" i="14"/>
  <c r="F29" i="14"/>
  <c r="E29" i="14"/>
  <c r="H14" i="14"/>
  <c r="G14" i="14"/>
  <c r="F14" i="14"/>
  <c r="E14" i="14"/>
  <c r="H27" i="14"/>
  <c r="G27" i="14"/>
  <c r="F27" i="14"/>
  <c r="E27" i="14"/>
  <c r="H12" i="14"/>
  <c r="G12" i="14"/>
  <c r="F12" i="14"/>
  <c r="E12" i="14"/>
  <c r="H6" i="14"/>
  <c r="G6" i="14"/>
  <c r="F6" i="14"/>
  <c r="E6" i="14"/>
  <c r="H13" i="14"/>
  <c r="G13" i="14"/>
  <c r="F13" i="14"/>
  <c r="E13" i="14"/>
  <c r="H9" i="14"/>
  <c r="G9" i="14"/>
  <c r="F9" i="14"/>
  <c r="E9" i="14"/>
  <c r="H18" i="14"/>
  <c r="G18" i="14"/>
  <c r="F18" i="14"/>
  <c r="E18" i="14"/>
  <c r="H24" i="14"/>
  <c r="G24" i="14"/>
  <c r="F24" i="14"/>
  <c r="E24" i="14"/>
  <c r="H7" i="14"/>
  <c r="G7" i="14"/>
  <c r="F7" i="14"/>
  <c r="E7" i="14"/>
  <c r="H5" i="14"/>
  <c r="G5" i="14"/>
  <c r="F5" i="14"/>
  <c r="E5" i="14"/>
  <c r="H79" i="9"/>
  <c r="G79" i="9"/>
  <c r="F79" i="9"/>
  <c r="E79" i="9"/>
  <c r="H78" i="9"/>
  <c r="G78" i="9"/>
  <c r="F78" i="9"/>
  <c r="E78" i="9"/>
  <c r="H77" i="9"/>
  <c r="G77" i="9"/>
  <c r="F77" i="9"/>
  <c r="E77" i="9"/>
  <c r="H76" i="9"/>
  <c r="G76" i="9"/>
  <c r="F76" i="9"/>
  <c r="E76" i="9"/>
  <c r="H75" i="9"/>
  <c r="G75" i="9"/>
  <c r="F75" i="9"/>
  <c r="E75" i="9"/>
  <c r="H74" i="9"/>
  <c r="G74" i="9"/>
  <c r="F74" i="9"/>
  <c r="E74" i="9"/>
  <c r="H73" i="9"/>
  <c r="G73" i="9"/>
  <c r="F73" i="9"/>
  <c r="E73" i="9"/>
  <c r="H72" i="9"/>
  <c r="G72" i="9"/>
  <c r="F72" i="9"/>
  <c r="E72" i="9"/>
  <c r="H49" i="9"/>
  <c r="G49" i="9"/>
  <c r="F49" i="9"/>
  <c r="E49" i="9"/>
  <c r="H30" i="9"/>
  <c r="G30" i="9"/>
  <c r="F30" i="9"/>
  <c r="E30" i="9"/>
  <c r="H29" i="9"/>
  <c r="G29" i="9"/>
  <c r="F29" i="9"/>
  <c r="E29" i="9"/>
  <c r="H28" i="9"/>
  <c r="G28" i="9"/>
  <c r="F28" i="9"/>
  <c r="E28" i="9"/>
  <c r="H19" i="9"/>
  <c r="G19" i="9"/>
  <c r="F19" i="9"/>
  <c r="E19" i="9"/>
  <c r="H12" i="9"/>
  <c r="G12" i="9"/>
  <c r="F12" i="9"/>
  <c r="E12" i="9"/>
  <c r="H24" i="9"/>
  <c r="G24" i="9"/>
  <c r="F24" i="9"/>
  <c r="E24" i="9"/>
  <c r="H16" i="9"/>
  <c r="G16" i="9"/>
  <c r="F16" i="9"/>
  <c r="E16" i="9"/>
  <c r="H45" i="9"/>
  <c r="G45" i="9"/>
  <c r="F45" i="9"/>
  <c r="E45" i="9"/>
  <c r="H54" i="9"/>
  <c r="G54" i="9"/>
  <c r="F54" i="9"/>
  <c r="H11" i="9"/>
  <c r="G11" i="9"/>
  <c r="F11" i="9"/>
  <c r="H71" i="9"/>
  <c r="G71" i="9"/>
  <c r="F71" i="9"/>
  <c r="E71" i="9"/>
  <c r="H70" i="9"/>
  <c r="G70" i="9"/>
  <c r="F70" i="9"/>
  <c r="E70" i="9"/>
  <c r="H67" i="9"/>
  <c r="G67" i="9"/>
  <c r="F67" i="9"/>
  <c r="E67" i="9"/>
  <c r="H69" i="9"/>
  <c r="G69" i="9"/>
  <c r="F69" i="9"/>
  <c r="E69" i="9"/>
  <c r="H66" i="9"/>
  <c r="G66" i="9"/>
  <c r="F66" i="9"/>
  <c r="E66" i="9"/>
  <c r="H65" i="9"/>
  <c r="G65" i="9"/>
  <c r="F65" i="9"/>
  <c r="E65" i="9"/>
  <c r="H68" i="9"/>
  <c r="G68" i="9"/>
  <c r="F68" i="9"/>
  <c r="E68" i="9"/>
  <c r="H64" i="9"/>
  <c r="G64" i="9"/>
  <c r="F64" i="9"/>
  <c r="E64" i="9"/>
  <c r="H63" i="9"/>
  <c r="G63" i="9"/>
  <c r="F63" i="9"/>
  <c r="E63" i="9"/>
  <c r="H62" i="9"/>
  <c r="G62" i="9"/>
  <c r="F62" i="9"/>
  <c r="E62" i="9"/>
  <c r="H60" i="9"/>
  <c r="G60" i="9"/>
  <c r="F60" i="9"/>
  <c r="E60" i="9"/>
  <c r="H61" i="9"/>
  <c r="G61" i="9"/>
  <c r="F61" i="9"/>
  <c r="E61" i="9"/>
  <c r="H59" i="9"/>
  <c r="G59" i="9"/>
  <c r="F59" i="9"/>
  <c r="E59" i="9"/>
  <c r="H57" i="9"/>
  <c r="G57" i="9"/>
  <c r="F57" i="9"/>
  <c r="E57" i="9"/>
  <c r="H58" i="9"/>
  <c r="G58" i="9"/>
  <c r="F58" i="9"/>
  <c r="E58" i="9"/>
  <c r="H56" i="9"/>
  <c r="G56" i="9"/>
  <c r="F56" i="9"/>
  <c r="E56" i="9"/>
  <c r="H55" i="9"/>
  <c r="G55" i="9"/>
  <c r="F55" i="9"/>
  <c r="E55" i="9"/>
  <c r="H53" i="9"/>
  <c r="G53" i="9"/>
  <c r="F53" i="9"/>
  <c r="E53" i="9"/>
  <c r="H52" i="9"/>
  <c r="G52" i="9"/>
  <c r="F52" i="9"/>
  <c r="E52" i="9"/>
  <c r="H44" i="9"/>
  <c r="G44" i="9"/>
  <c r="F44" i="9"/>
  <c r="E44" i="9"/>
  <c r="H51" i="9"/>
  <c r="G51" i="9"/>
  <c r="F51" i="9"/>
  <c r="E51" i="9"/>
  <c r="H50" i="9"/>
  <c r="G50" i="9"/>
  <c r="F50" i="9"/>
  <c r="E50" i="9"/>
  <c r="H43" i="9"/>
  <c r="G43" i="9"/>
  <c r="F43" i="9"/>
  <c r="E43" i="9"/>
  <c r="H42" i="9"/>
  <c r="G42" i="9"/>
  <c r="F42" i="9"/>
  <c r="E42" i="9"/>
  <c r="H48" i="9"/>
  <c r="G48" i="9"/>
  <c r="F48" i="9"/>
  <c r="E48" i="9"/>
  <c r="H47" i="9"/>
  <c r="G47" i="9"/>
  <c r="F47" i="9"/>
  <c r="E47" i="9"/>
  <c r="H41" i="9"/>
  <c r="G41" i="9"/>
  <c r="F41" i="9"/>
  <c r="E41" i="9"/>
  <c r="H40" i="9"/>
  <c r="G40" i="9"/>
  <c r="F40" i="9"/>
  <c r="E40" i="9"/>
  <c r="H39" i="9"/>
  <c r="G39" i="9"/>
  <c r="F39" i="9"/>
  <c r="E39" i="9"/>
  <c r="H46" i="9"/>
  <c r="G46" i="9"/>
  <c r="F46" i="9"/>
  <c r="E46" i="9"/>
  <c r="H38" i="9"/>
  <c r="G38" i="9"/>
  <c r="F38" i="9"/>
  <c r="E38" i="9"/>
  <c r="H37" i="9"/>
  <c r="G37" i="9"/>
  <c r="F37" i="9"/>
  <c r="E37" i="9"/>
  <c r="H33" i="9"/>
  <c r="G33" i="9"/>
  <c r="F33" i="9"/>
  <c r="E33" i="9"/>
  <c r="H36" i="9"/>
  <c r="G36" i="9"/>
  <c r="F36" i="9"/>
  <c r="E36" i="9"/>
  <c r="H35" i="9"/>
  <c r="G35" i="9"/>
  <c r="F35" i="9"/>
  <c r="E35" i="9"/>
  <c r="H34" i="9"/>
  <c r="G34" i="9"/>
  <c r="F34" i="9"/>
  <c r="E34" i="9"/>
  <c r="H32" i="9"/>
  <c r="G32" i="9"/>
  <c r="F32" i="9"/>
  <c r="E32" i="9"/>
  <c r="H31" i="9"/>
  <c r="G31" i="9"/>
  <c r="F31" i="9"/>
  <c r="E31" i="9"/>
  <c r="H26" i="9"/>
  <c r="G26" i="9"/>
  <c r="F26" i="9"/>
  <c r="E26" i="9"/>
  <c r="H27" i="9"/>
  <c r="G27" i="9"/>
  <c r="F27" i="9"/>
  <c r="E27" i="9"/>
  <c r="H25" i="9"/>
  <c r="G25" i="9"/>
  <c r="F25" i="9"/>
  <c r="E25" i="9"/>
  <c r="H23" i="9"/>
  <c r="G23" i="9"/>
  <c r="F23" i="9"/>
  <c r="E23" i="9"/>
  <c r="H22" i="9"/>
  <c r="G22" i="9"/>
  <c r="F22" i="9"/>
  <c r="E22" i="9"/>
  <c r="H18" i="9"/>
  <c r="G18" i="9"/>
  <c r="F18" i="9"/>
  <c r="E18" i="9"/>
  <c r="H17" i="9"/>
  <c r="G17" i="9"/>
  <c r="F17" i="9"/>
  <c r="E17" i="9"/>
  <c r="H21" i="9"/>
  <c r="G21" i="9"/>
  <c r="F21" i="9"/>
  <c r="E21" i="9"/>
  <c r="H15" i="9"/>
  <c r="G15" i="9"/>
  <c r="F15" i="9"/>
  <c r="E15" i="9"/>
  <c r="H20" i="9"/>
  <c r="G20" i="9"/>
  <c r="F20" i="9"/>
  <c r="E20" i="9"/>
  <c r="H14" i="9"/>
  <c r="G14" i="9"/>
  <c r="F14" i="9"/>
  <c r="E14" i="9"/>
  <c r="H13" i="9"/>
  <c r="G13" i="9"/>
  <c r="F13" i="9"/>
  <c r="E13" i="9"/>
  <c r="H10" i="9"/>
  <c r="G10" i="9"/>
  <c r="F10" i="9"/>
  <c r="E10" i="9"/>
  <c r="H9" i="9"/>
  <c r="G9" i="9"/>
  <c r="F9" i="9"/>
  <c r="E9" i="9"/>
  <c r="H7" i="9"/>
  <c r="G7" i="9"/>
  <c r="F7" i="9"/>
  <c r="E7" i="9"/>
  <c r="H8" i="9"/>
  <c r="G8" i="9"/>
  <c r="F8" i="9"/>
  <c r="E8" i="9"/>
  <c r="H6" i="9"/>
  <c r="G6" i="9"/>
  <c r="F6" i="9"/>
  <c r="E6" i="9"/>
  <c r="H5" i="9"/>
  <c r="G5" i="9"/>
  <c r="F5" i="9"/>
  <c r="E5" i="9"/>
  <c r="H3" i="8" l="1"/>
  <c r="G3" i="8"/>
  <c r="I3" i="4"/>
  <c r="G3" i="4"/>
  <c r="I4" i="3"/>
  <c r="G4" i="3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AF80" i="14" l="1"/>
  <c r="AD80" i="14"/>
  <c r="AB80" i="14"/>
  <c r="Z80" i="14"/>
  <c r="X80" i="14"/>
  <c r="V80" i="14"/>
  <c r="T80" i="14"/>
  <c r="R80" i="14"/>
  <c r="P80" i="14"/>
  <c r="N80" i="14"/>
  <c r="L80" i="14"/>
  <c r="J80" i="14"/>
  <c r="J80" i="9" l="1"/>
  <c r="L80" i="9"/>
  <c r="N80" i="9"/>
  <c r="P80" i="9"/>
  <c r="R80" i="9"/>
  <c r="T80" i="9"/>
  <c r="V80" i="9"/>
  <c r="X80" i="9"/>
  <c r="Z80" i="9"/>
  <c r="AB80" i="9"/>
  <c r="AD80" i="9"/>
  <c r="AF80" i="9"/>
  <c r="F14" i="6" l="1"/>
</calcChain>
</file>

<file path=xl/sharedStrings.xml><?xml version="1.0" encoding="utf-8"?>
<sst xmlns="http://schemas.openxmlformats.org/spreadsheetml/2006/main" count="995" uniqueCount="184">
  <si>
    <t>M50</t>
  </si>
  <si>
    <t>Name</t>
  </si>
  <si>
    <t>Total Points</t>
  </si>
  <si>
    <t>Category</t>
  </si>
  <si>
    <t>Category Position</t>
  </si>
  <si>
    <t>M40</t>
  </si>
  <si>
    <t>M60</t>
  </si>
  <si>
    <t>M70</t>
  </si>
  <si>
    <t>F40</t>
  </si>
  <si>
    <t>F50</t>
  </si>
  <si>
    <t>F60</t>
  </si>
  <si>
    <t>F70</t>
  </si>
  <si>
    <t>Points</t>
  </si>
  <si>
    <t>Time</t>
  </si>
  <si>
    <t>Cumulative Time</t>
  </si>
  <si>
    <t>Road</t>
  </si>
  <si>
    <t>Fell</t>
  </si>
  <si>
    <t>Trail</t>
  </si>
  <si>
    <t>Overall</t>
  </si>
  <si>
    <t>Count</t>
  </si>
  <si>
    <t>M Senior</t>
  </si>
  <si>
    <t>F Senior</t>
  </si>
  <si>
    <t>M80</t>
  </si>
  <si>
    <t>DISCIPLINES</t>
  </si>
  <si>
    <t>ANYTIMES</t>
  </si>
  <si>
    <t>CUMULATIVE TIMES</t>
  </si>
  <si>
    <t>Age Cat. winner</t>
  </si>
  <si>
    <t>Age Cat. leader</t>
  </si>
  <si>
    <t>Tot. Disciplines Completed</t>
  </si>
  <si>
    <t>No. of Anytimes Completed</t>
  </si>
  <si>
    <t>No. of Races Completed</t>
  </si>
  <si>
    <t>Tot. Points (qualifying)</t>
  </si>
  <si>
    <t>Cumul. Time (qualifying)</t>
  </si>
  <si>
    <t>Gender Position</t>
  </si>
  <si>
    <t>Gender winner</t>
  </si>
  <si>
    <t>Champs qualifier</t>
  </si>
  <si>
    <t>Road 3</t>
  </si>
  <si>
    <t>Trail 2</t>
  </si>
  <si>
    <t>Fell 2</t>
  </si>
  <si>
    <t>Trail 3</t>
  </si>
  <si>
    <t>Fell 3</t>
  </si>
  <si>
    <t>Anytime 1</t>
  </si>
  <si>
    <t>Anytime 2</t>
  </si>
  <si>
    <t>Road 1</t>
  </si>
  <si>
    <t>Fell 1</t>
  </si>
  <si>
    <t>Road 2</t>
  </si>
  <si>
    <t>Trail 1</t>
  </si>
  <si>
    <t>Age Cat. winner (must complete all 3 races)</t>
  </si>
  <si>
    <t>Combined Time</t>
  </si>
  <si>
    <t>https://runbundle.com/tools/age-grading-calculator</t>
  </si>
  <si>
    <t>Simple age grading* conducted using below link, which uses conventional age grade model.  Applied to runners who completed both anytime challenges, using age, total distance, and total cumulative time.</t>
  </si>
  <si>
    <t>Age Grade Time</t>
  </si>
  <si>
    <t>Age Grade %</t>
  </si>
  <si>
    <t>*We recognise conventional age grading isn't quite applicable to our champs due to hilly routes.  However, whilst the actual age grade % and time may not be quite correct, the same algorithm is applied to everyone's time, so the relative position and final order of runners should be correct.</t>
  </si>
  <si>
    <t>Mar
MELLOR 10k</t>
  </si>
  <si>
    <t>Feb
HOLLYWOOD 9k</t>
  </si>
  <si>
    <t>Apr
LAD'S LEAP</t>
  </si>
  <si>
    <t>May
EYAM HALF MARATHON</t>
  </si>
  <si>
    <t>Jun
CHINLEY 3 PEAKS</t>
  </si>
  <si>
    <t>Jul
THURLSTONE CHASE</t>
  </si>
  <si>
    <t>Aug
TADDINGTON LANES</t>
  </si>
  <si>
    <t>Sep
KINDER 3 TRIGS</t>
  </si>
  <si>
    <t>Ultra</t>
  </si>
  <si>
    <t>Oct
GLOSSOP SKYLINE
(optional)</t>
  </si>
  <si>
    <t>Nov
LYME PARK PARKRUN</t>
  </si>
  <si>
    <t>Feb - Nov
DOCTOR'S GATE
(compulsory)</t>
  </si>
  <si>
    <t>Feb - Nov
WOODBANK PR
(compulsory)</t>
  </si>
  <si>
    <t>GDH 2026 champs Road (by age cat.)</t>
  </si>
  <si>
    <t>GDH 2026 champs Trail (by age cat.)</t>
  </si>
  <si>
    <t>GDH 2026 champs Fell (by age cat.)</t>
  </si>
  <si>
    <t>F</t>
  </si>
  <si>
    <t>M</t>
  </si>
  <si>
    <t>GDH 2026 champs Ultra (by age cat.)</t>
  </si>
  <si>
    <t>GDH 2026 champs Anytimes (by age cat.)</t>
  </si>
  <si>
    <t>2026 Leaders</t>
  </si>
  <si>
    <t>Doctor's Gate</t>
  </si>
  <si>
    <t>Woodbank pr</t>
  </si>
  <si>
    <t>TOTAL NOMINAL DISTANCE OF BOTH ANYTIME CHALLENGES 2026 = ??.? MILES</t>
  </si>
  <si>
    <t>2026 age grade results</t>
  </si>
  <si>
    <t>Mar
MELLOR 10k TRAIL RUN</t>
  </si>
  <si>
    <t>Gender
(hide column)</t>
  </si>
  <si>
    <t>DoB
(hide column)</t>
  </si>
  <si>
    <t>Overall Leader Male</t>
  </si>
  <si>
    <t>Overall Leader Female</t>
  </si>
  <si>
    <t>A</t>
  </si>
  <si>
    <t>L</t>
  </si>
  <si>
    <t>J</t>
  </si>
  <si>
    <t>R</t>
  </si>
  <si>
    <t>K</t>
  </si>
  <si>
    <t>C</t>
  </si>
  <si>
    <t>V</t>
  </si>
  <si>
    <t>S</t>
  </si>
  <si>
    <t>B</t>
  </si>
  <si>
    <t>H</t>
  </si>
  <si>
    <t>D</t>
  </si>
  <si>
    <t>N</t>
  </si>
  <si>
    <t>I</t>
  </si>
  <si>
    <t>P</t>
  </si>
  <si>
    <t>G</t>
  </si>
  <si>
    <t>E</t>
  </si>
  <si>
    <t>T</t>
  </si>
  <si>
    <t>O</t>
  </si>
  <si>
    <t>Baines</t>
  </si>
  <si>
    <t>Brown</t>
  </si>
  <si>
    <t>Brown-Howe</t>
  </si>
  <si>
    <t>Scanlon</t>
  </si>
  <si>
    <t>Oakland</t>
  </si>
  <si>
    <t>Pilsel</t>
  </si>
  <si>
    <t>Sproston</t>
  </si>
  <si>
    <t>Bowden</t>
  </si>
  <si>
    <t>Brierley</t>
  </si>
  <si>
    <t>Bunnage</t>
  </si>
  <si>
    <t>Williams</t>
  </si>
  <si>
    <t>Gledson</t>
  </si>
  <si>
    <t>McCoy</t>
  </si>
  <si>
    <t>Higgins</t>
  </si>
  <si>
    <t>Cole</t>
  </si>
  <si>
    <t>Brack</t>
  </si>
  <si>
    <t>Venton</t>
  </si>
  <si>
    <t>Peters</t>
  </si>
  <si>
    <t>Buckley</t>
  </si>
  <si>
    <t>Southall</t>
  </si>
  <si>
    <t>Bidwell</t>
  </si>
  <si>
    <t>Collins</t>
  </si>
  <si>
    <t>Lee</t>
  </si>
  <si>
    <t>Curington</t>
  </si>
  <si>
    <t>Taylor</t>
  </si>
  <si>
    <t>Bann</t>
  </si>
  <si>
    <t>Kirkham</t>
  </si>
  <si>
    <t>Gaffney</t>
  </si>
  <si>
    <t>Steckles</t>
  </si>
  <si>
    <t>Stinton</t>
  </si>
  <si>
    <t>Holme</t>
  </si>
  <si>
    <t>Crutchley</t>
  </si>
  <si>
    <t>Peers</t>
  </si>
  <si>
    <t>Hamilton-Griffiths</t>
  </si>
  <si>
    <t>Foster</t>
  </si>
  <si>
    <t>Simpson</t>
  </si>
  <si>
    <t>Skuse</t>
  </si>
  <si>
    <t>Helmer</t>
  </si>
  <si>
    <t>Riddell</t>
  </si>
  <si>
    <t>Jackson</t>
  </si>
  <si>
    <t>Caldwell</t>
  </si>
  <si>
    <t>Frankham</t>
  </si>
  <si>
    <t>Hughes</t>
  </si>
  <si>
    <t>Crossman</t>
  </si>
  <si>
    <t>Woffenden</t>
  </si>
  <si>
    <t>Pollock</t>
  </si>
  <si>
    <t>Crookes</t>
  </si>
  <si>
    <t>Byrne</t>
  </si>
  <si>
    <t>Chrystie-Lowe</t>
  </si>
  <si>
    <t>Murphy</t>
  </si>
  <si>
    <t>Ham</t>
  </si>
  <si>
    <t>Sattaur</t>
  </si>
  <si>
    <t>Featherston</t>
  </si>
  <si>
    <t>Fielding</t>
  </si>
  <si>
    <t>Walton</t>
  </si>
  <si>
    <t>Tainsh</t>
  </si>
  <si>
    <t>Harrison</t>
  </si>
  <si>
    <t>Bedder</t>
  </si>
  <si>
    <t>Wasinski</t>
  </si>
  <si>
    <t xml:space="preserve">Cole </t>
  </si>
  <si>
    <t>A Baines</t>
  </si>
  <si>
    <t>L Wasinski</t>
  </si>
  <si>
    <t>R Sproston</t>
  </si>
  <si>
    <t>R Cole</t>
  </si>
  <si>
    <t>B Buckley</t>
  </si>
  <si>
    <t>J Southall</t>
  </si>
  <si>
    <t>B Harrison</t>
  </si>
  <si>
    <t>P Skuse</t>
  </si>
  <si>
    <t>S Crossman</t>
  </si>
  <si>
    <t>F Fielding</t>
  </si>
  <si>
    <r>
      <t xml:space="preserve">GDH 2026 Championships Overall (by age cat.)
</t>
    </r>
    <r>
      <rPr>
        <b/>
        <sz val="12"/>
        <color rgb="FFC00000"/>
        <rFont val="Calibri"/>
        <family val="2"/>
        <scheme val="minor"/>
      </rPr>
      <t xml:space="preserve">To qualify for the Champs, complete at least one Road, one Trail, one Fell + one other, </t>
    </r>
    <r>
      <rPr>
        <b/>
        <u/>
        <sz val="12"/>
        <color rgb="FFC00000"/>
        <rFont val="Calibri"/>
        <family val="2"/>
        <scheme val="minor"/>
      </rPr>
      <t>and both anytimes</t>
    </r>
  </si>
  <si>
    <r>
      <t xml:space="preserve">GDH 2026 Championships Overall (by gender only)
</t>
    </r>
    <r>
      <rPr>
        <b/>
        <sz val="12"/>
        <color rgb="FFC00000"/>
        <rFont val="Calibri"/>
        <family val="2"/>
        <scheme val="minor"/>
      </rPr>
      <t xml:space="preserve">To qualify for the Champs, complete at least one Road, one Trail, one Fell + one other, </t>
    </r>
    <r>
      <rPr>
        <b/>
        <u/>
        <sz val="12"/>
        <color rgb="FFC00000"/>
        <rFont val="Calibri"/>
        <family val="2"/>
        <scheme val="minor"/>
      </rPr>
      <t>and both anytimes</t>
    </r>
  </si>
  <si>
    <t>Palmer</t>
  </si>
  <si>
    <t>Rettig</t>
  </si>
  <si>
    <t>Jeal</t>
  </si>
  <si>
    <t>Mannion</t>
  </si>
  <si>
    <t>Nevin</t>
  </si>
  <si>
    <t>L Oakland</t>
  </si>
  <si>
    <t>C Taylor</t>
  </si>
  <si>
    <t>P Woffenden</t>
  </si>
  <si>
    <t>E Rettig</t>
  </si>
  <si>
    <t>H Lee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</si>
</sst>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u/>
      <sz val="12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22" xfId="0" applyBorder="1"/>
    <xf numFmtId="0" fontId="0" fillId="0" borderId="17" xfId="0" applyBorder="1"/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4" fillId="0" borderId="0" xfId="0" applyFont="1" applyAlignment="1">
      <alignment wrapText="1"/>
    </xf>
    <xf numFmtId="0" fontId="5" fillId="0" borderId="0" xfId="0" applyFont="1"/>
    <xf numFmtId="0" fontId="1" fillId="0" borderId="2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6" fontId="0" fillId="0" borderId="0" xfId="0" applyNumberFormat="1" applyAlignment="1">
      <alignment horizontal="center"/>
    </xf>
    <xf numFmtId="0" fontId="7" fillId="0" borderId="0" xfId="0" applyFont="1"/>
    <xf numFmtId="0" fontId="0" fillId="0" borderId="3" xfId="0" applyBorder="1" applyAlignment="1">
      <alignment horizontal="center"/>
    </xf>
    <xf numFmtId="0" fontId="8" fillId="0" borderId="0" xfId="0" applyFont="1"/>
    <xf numFmtId="0" fontId="1" fillId="0" borderId="0" xfId="0" applyFont="1"/>
    <xf numFmtId="46" fontId="6" fillId="4" borderId="1" xfId="0" applyNumberFormat="1" applyFont="1" applyFill="1" applyBorder="1" applyAlignment="1">
      <alignment horizontal="center" vertical="center"/>
    </xf>
    <xf numFmtId="46" fontId="0" fillId="4" borderId="2" xfId="0" applyNumberFormat="1" applyFill="1" applyBorder="1" applyAlignment="1">
      <alignment horizontal="center"/>
    </xf>
    <xf numFmtId="46" fontId="0" fillId="4" borderId="1" xfId="0" applyNumberFormat="1" applyFill="1" applyBorder="1" applyAlignment="1">
      <alignment horizontal="center"/>
    </xf>
    <xf numFmtId="46" fontId="6" fillId="4" borderId="1" xfId="0" applyNumberFormat="1" applyFont="1" applyFill="1" applyBorder="1" applyAlignment="1">
      <alignment horizontal="center"/>
    </xf>
    <xf numFmtId="46" fontId="6" fillId="4" borderId="7" xfId="0" applyNumberFormat="1" applyFont="1" applyFill="1" applyBorder="1" applyAlignment="1">
      <alignment horizontal="center" vertical="center"/>
    </xf>
    <xf numFmtId="46" fontId="6" fillId="4" borderId="7" xfId="0" applyNumberFormat="1" applyFont="1" applyFill="1" applyBorder="1" applyAlignment="1">
      <alignment horizontal="center"/>
    </xf>
    <xf numFmtId="2" fontId="0" fillId="5" borderId="47" xfId="0" applyNumberFormat="1" applyFill="1" applyBorder="1" applyAlignment="1">
      <alignment horizontal="center"/>
    </xf>
    <xf numFmtId="2" fontId="0" fillId="5" borderId="34" xfId="0" applyNumberFormat="1" applyFill="1" applyBorder="1" applyAlignment="1">
      <alignment horizontal="center"/>
    </xf>
    <xf numFmtId="21" fontId="0" fillId="0" borderId="5" xfId="0" applyNumberFormat="1" applyBorder="1" applyAlignment="1">
      <alignment horizontal="center"/>
    </xf>
    <xf numFmtId="21" fontId="0" fillId="0" borderId="8" xfId="0" applyNumberFormat="1" applyBorder="1" applyAlignment="1">
      <alignment horizontal="center"/>
    </xf>
    <xf numFmtId="21" fontId="0" fillId="0" borderId="3" xfId="0" applyNumberFormat="1" applyBorder="1" applyAlignment="1">
      <alignment horizontal="center"/>
    </xf>
    <xf numFmtId="2" fontId="0" fillId="5" borderId="46" xfId="0" applyNumberFormat="1" applyFill="1" applyBorder="1" applyAlignment="1">
      <alignment horizontal="center"/>
    </xf>
    <xf numFmtId="46" fontId="0" fillId="4" borderId="7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9" fillId="0" borderId="0" xfId="1" applyAlignment="1">
      <alignment horizontal="left"/>
    </xf>
    <xf numFmtId="0" fontId="0" fillId="0" borderId="10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46" fontId="6" fillId="0" borderId="2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6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6" fontId="6" fillId="0" borderId="2" xfId="0" applyNumberFormat="1" applyFont="1" applyBorder="1" applyAlignment="1">
      <alignment horizontal="center"/>
    </xf>
    <xf numFmtId="46" fontId="6" fillId="0" borderId="3" xfId="0" applyNumberFormat="1" applyFont="1" applyBorder="1" applyAlignment="1">
      <alignment horizontal="center"/>
    </xf>
    <xf numFmtId="0" fontId="0" fillId="0" borderId="38" xfId="0" applyBorder="1"/>
    <xf numFmtId="0" fontId="0" fillId="0" borderId="38" xfId="0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6" fontId="0" fillId="0" borderId="38" xfId="0" applyNumberFormat="1" applyBorder="1" applyAlignment="1">
      <alignment horizontal="center"/>
    </xf>
    <xf numFmtId="0" fontId="6" fillId="0" borderId="38" xfId="0" applyFont="1" applyBorder="1" applyAlignment="1">
      <alignment horizontal="center" vertical="center"/>
    </xf>
    <xf numFmtId="46" fontId="6" fillId="0" borderId="38" xfId="0" applyNumberFormat="1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46" fontId="6" fillId="0" borderId="38" xfId="0" applyNumberFormat="1" applyFont="1" applyBorder="1" applyAlignment="1">
      <alignment horizontal="center"/>
    </xf>
    <xf numFmtId="0" fontId="0" fillId="0" borderId="38" xfId="0" applyBorder="1" applyAlignment="1">
      <alignment horizontal="center"/>
    </xf>
    <xf numFmtId="46" fontId="0" fillId="0" borderId="38" xfId="0" applyNumberFormat="1" applyBorder="1" applyAlignment="1">
      <alignment horizontal="center" vertical="center"/>
    </xf>
    <xf numFmtId="46" fontId="6" fillId="0" borderId="39" xfId="0" applyNumberFormat="1" applyFont="1" applyBorder="1" applyAlignment="1">
      <alignment horizontal="center"/>
    </xf>
    <xf numFmtId="46" fontId="0" fillId="0" borderId="39" xfId="0" applyNumberForma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6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6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6" fontId="6" fillId="0" borderId="5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6" fontId="6" fillId="0" borderId="1" xfId="0" quotePrefix="1" applyNumberFormat="1" applyFont="1" applyBorder="1" applyAlignment="1">
      <alignment horizontal="center"/>
    </xf>
    <xf numFmtId="46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6" fontId="0" fillId="0" borderId="7" xfId="0" applyNumberFormat="1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4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46" fontId="0" fillId="0" borderId="3" xfId="0" applyNumberFormat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/>
    <xf numFmtId="46" fontId="0" fillId="0" borderId="3" xfId="0" applyNumberFormat="1" applyBorder="1" applyAlignment="1">
      <alignment horizontal="center" vertical="center"/>
    </xf>
    <xf numFmtId="46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46" fontId="0" fillId="0" borderId="7" xfId="0" applyNumberFormat="1" applyBorder="1" applyAlignment="1">
      <alignment horizontal="center" vertical="center"/>
    </xf>
    <xf numFmtId="46" fontId="0" fillId="0" borderId="8" xfId="0" applyNumberFormat="1" applyBorder="1" applyAlignment="1">
      <alignment horizontal="center"/>
    </xf>
    <xf numFmtId="0" fontId="6" fillId="0" borderId="10" xfId="0" applyFont="1" applyBorder="1"/>
    <xf numFmtId="0" fontId="0" fillId="0" borderId="18" xfId="0" applyBorder="1" applyAlignment="1">
      <alignment horizontal="center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vertical="top" wrapText="1"/>
    </xf>
    <xf numFmtId="0" fontId="0" fillId="0" borderId="19" xfId="0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6" fillId="0" borderId="4" xfId="0" applyFont="1" applyBorder="1"/>
    <xf numFmtId="0" fontId="6" fillId="0" borderId="21" xfId="0" applyFont="1" applyBorder="1"/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40" xfId="0" applyFont="1" applyBorder="1" applyAlignment="1">
      <alignment horizontal="left" vertical="center"/>
    </xf>
    <xf numFmtId="0" fontId="1" fillId="0" borderId="49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0" fontId="1" fillId="5" borderId="43" xfId="0" applyFont="1" applyFill="1" applyBorder="1" applyAlignment="1">
      <alignment horizontal="center" vertical="top" wrapText="1"/>
    </xf>
    <xf numFmtId="0" fontId="1" fillId="0" borderId="40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6" borderId="54" xfId="0" applyFont="1" applyFill="1" applyBorder="1" applyAlignment="1">
      <alignment wrapText="1"/>
    </xf>
    <xf numFmtId="3" fontId="0" fillId="6" borderId="55" xfId="0" applyNumberFormat="1" applyFill="1" applyBorder="1"/>
    <xf numFmtId="0" fontId="0" fillId="6" borderId="56" xfId="0" applyFill="1" applyBorder="1"/>
    <xf numFmtId="0" fontId="0" fillId="6" borderId="57" xfId="0" applyFill="1" applyBorder="1"/>
    <xf numFmtId="0" fontId="0" fillId="6" borderId="56" xfId="0" applyFill="1" applyBorder="1" applyAlignment="1">
      <alignment horizontal="left"/>
    </xf>
    <xf numFmtId="0" fontId="0" fillId="6" borderId="57" xfId="0" applyFill="1" applyBorder="1" applyAlignment="1">
      <alignment horizontal="left"/>
    </xf>
    <xf numFmtId="0" fontId="1" fillId="6" borderId="7" xfId="0" applyFont="1" applyFill="1" applyBorder="1" applyAlignment="1">
      <alignment wrapText="1"/>
    </xf>
    <xf numFmtId="0" fontId="1" fillId="6" borderId="57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164" fontId="0" fillId="6" borderId="55" xfId="0" applyNumberFormat="1" applyFill="1" applyBorder="1"/>
    <xf numFmtId="164" fontId="0" fillId="6" borderId="56" xfId="0" applyNumberFormat="1" applyFill="1" applyBorder="1"/>
    <xf numFmtId="0" fontId="0" fillId="6" borderId="55" xfId="0" applyFill="1" applyBorder="1"/>
    <xf numFmtId="46" fontId="0" fillId="0" borderId="5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6" fontId="0" fillId="0" borderId="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6" fontId="0" fillId="3" borderId="2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46" fontId="0" fillId="3" borderId="1" xfId="0" applyNumberFormat="1" applyFill="1" applyBorder="1" applyAlignment="1">
      <alignment horizontal="center"/>
    </xf>
    <xf numFmtId="0" fontId="0" fillId="3" borderId="37" xfId="0" applyFill="1" applyBorder="1" applyAlignment="1">
      <alignment horizontal="center" vertical="center"/>
    </xf>
    <xf numFmtId="46" fontId="0" fillId="3" borderId="38" xfId="0" applyNumberForma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6" xfId="0" applyBorder="1"/>
    <xf numFmtId="0" fontId="0" fillId="0" borderId="57" xfId="0" applyBorder="1"/>
    <xf numFmtId="164" fontId="0" fillId="6" borderId="57" xfId="0" applyNumberFormat="1" applyFill="1" applyBorder="1"/>
    <xf numFmtId="0" fontId="0" fillId="0" borderId="8" xfId="0" applyBorder="1" applyAlignment="1">
      <alignment horizontal="center" vertical="center"/>
    </xf>
    <xf numFmtId="0" fontId="0" fillId="0" borderId="40" xfId="0" applyBorder="1" applyAlignment="1">
      <alignment horizontal="right" vertical="center"/>
    </xf>
    <xf numFmtId="46" fontId="0" fillId="0" borderId="49" xfId="0" applyNumberFormat="1" applyBorder="1" applyAlignment="1">
      <alignment horizontal="center"/>
    </xf>
    <xf numFmtId="46" fontId="0" fillId="0" borderId="50" xfId="0" applyNumberFormat="1" applyBorder="1" applyAlignment="1">
      <alignment horizontal="center"/>
    </xf>
    <xf numFmtId="3" fontId="0" fillId="0" borderId="7" xfId="0" applyNumberForma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3" fontId="0" fillId="0" borderId="55" xfId="0" applyNumberFormat="1" applyBorder="1"/>
    <xf numFmtId="0" fontId="0" fillId="0" borderId="59" xfId="0" applyBorder="1"/>
    <xf numFmtId="0" fontId="1" fillId="0" borderId="54" xfId="0" applyFont="1" applyBorder="1" applyAlignment="1">
      <alignment horizontal="left" vertical="center"/>
    </xf>
    <xf numFmtId="0" fontId="6" fillId="0" borderId="59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1" fillId="0" borderId="62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54" xfId="0" applyFont="1" applyBorder="1" applyAlignment="1">
      <alignment vertical="center"/>
    </xf>
    <xf numFmtId="0" fontId="0" fillId="0" borderId="55" xfId="0" applyBorder="1"/>
    <xf numFmtId="0" fontId="0" fillId="0" borderId="64" xfId="0" applyBorder="1"/>
    <xf numFmtId="0" fontId="0" fillId="0" borderId="65" xfId="0" applyBorder="1"/>
    <xf numFmtId="0" fontId="1" fillId="0" borderId="60" xfId="0" applyFont="1" applyBorder="1" applyAlignment="1">
      <alignment horizontal="left" vertical="center"/>
    </xf>
    <xf numFmtId="164" fontId="0" fillId="6" borderId="7" xfId="0" applyNumberFormat="1" applyFill="1" applyBorder="1"/>
    <xf numFmtId="164" fontId="0" fillId="6" borderId="56" xfId="0" applyNumberFormat="1" applyFill="1" applyBorder="1" applyAlignment="1">
      <alignment horizontal="left"/>
    </xf>
    <xf numFmtId="164" fontId="0" fillId="6" borderId="57" xfId="0" applyNumberFormat="1" applyFill="1" applyBorder="1" applyAlignment="1">
      <alignment horizontal="left"/>
    </xf>
    <xf numFmtId="0" fontId="0" fillId="0" borderId="48" xfId="0" applyBorder="1"/>
    <xf numFmtId="0" fontId="0" fillId="6" borderId="48" xfId="0" applyFill="1" applyBorder="1"/>
    <xf numFmtId="164" fontId="0" fillId="6" borderId="36" xfId="0" applyNumberFormat="1" applyFill="1" applyBorder="1"/>
    <xf numFmtId="0" fontId="0" fillId="0" borderId="36" xfId="0" applyBorder="1"/>
    <xf numFmtId="0" fontId="0" fillId="0" borderId="36" xfId="0" applyBorder="1" applyAlignment="1">
      <alignment horizontal="center"/>
    </xf>
    <xf numFmtId="46" fontId="0" fillId="0" borderId="36" xfId="0" applyNumberForma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6" fontId="0" fillId="0" borderId="36" xfId="0" applyNumberFormat="1" applyBorder="1" applyAlignment="1">
      <alignment horizontal="center"/>
    </xf>
    <xf numFmtId="46" fontId="0" fillId="0" borderId="41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6" borderId="1" xfId="0" applyFill="1" applyBorder="1"/>
    <xf numFmtId="164" fontId="0" fillId="6" borderId="1" xfId="0" applyNumberFormat="1" applyFill="1" applyBorder="1"/>
    <xf numFmtId="0" fontId="0" fillId="6" borderId="7" xfId="0" applyFill="1" applyBorder="1"/>
    <xf numFmtId="3" fontId="0" fillId="6" borderId="56" xfId="0" applyNumberFormat="1" applyFill="1" applyBorder="1"/>
    <xf numFmtId="0" fontId="0" fillId="3" borderId="2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6" fontId="0" fillId="3" borderId="24" xfId="0" applyNumberForma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46" fontId="6" fillId="3" borderId="2" xfId="0" applyNumberFormat="1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46" fontId="6" fillId="3" borderId="38" xfId="0" applyNumberFormat="1" applyFont="1" applyFill="1" applyBorder="1" applyAlignment="1">
      <alignment horizontal="center" vertical="center"/>
    </xf>
    <xf numFmtId="46" fontId="0" fillId="3" borderId="1" xfId="0" applyNumberForma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top" wrapText="1"/>
    </xf>
    <xf numFmtId="0" fontId="0" fillId="0" borderId="44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" fillId="0" borderId="59" xfId="0" applyFont="1" applyBorder="1" applyAlignment="1">
      <alignment horizontal="center" vertical="top" wrapText="1"/>
    </xf>
    <xf numFmtId="0" fontId="1" fillId="0" borderId="54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/>
    <xf numFmtId="0" fontId="1" fillId="0" borderId="15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9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runbundle.com/tools/age-grading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G87"/>
  <sheetViews>
    <sheetView tabSelected="1" zoomScaleNormal="100" workbookViewId="0">
      <pane xSplit="8" ySplit="3" topLeftCell="I4" activePane="bottomRight" state="frozen"/>
      <selection pane="topRight" activeCell="H1" sqref="H1"/>
      <selection pane="bottomLeft" activeCell="A4" sqref="A4"/>
      <selection pane="bottomRight" sqref="A1:H3"/>
    </sheetView>
  </sheetViews>
  <sheetFormatPr defaultColWidth="8.875" defaultRowHeight="14.3" x14ac:dyDescent="0.25"/>
  <cols>
    <col min="1" max="1" width="2.75" style="18" customWidth="1"/>
    <col min="2" max="2" width="17.375" bestFit="1" customWidth="1"/>
    <col min="3" max="3" width="13.375" customWidth="1"/>
    <col min="4" max="4" width="13.375" style="2" customWidth="1"/>
    <col min="5" max="6" width="13.375" style="1" customWidth="1"/>
    <col min="7" max="8" width="15.875" style="1" customWidth="1"/>
    <col min="9" max="9" width="9.875" style="1" customWidth="1"/>
    <col min="10" max="10" width="8.875" style="1" customWidth="1"/>
    <col min="11" max="11" width="9.875" style="1" customWidth="1"/>
    <col min="12" max="12" width="8.875" style="1" customWidth="1"/>
    <col min="13" max="13" width="9.875" style="1" customWidth="1"/>
    <col min="14" max="14" width="8.875" style="1" customWidth="1"/>
    <col min="15" max="15" width="9.875" style="1" customWidth="1"/>
    <col min="16" max="16" width="8.875" style="1" customWidth="1"/>
    <col min="17" max="17" width="9.875" style="1" customWidth="1"/>
    <col min="18" max="18" width="8.875" style="1" customWidth="1"/>
    <col min="19" max="19" width="9.875" style="1" customWidth="1"/>
    <col min="20" max="20" width="8.875" style="1" customWidth="1"/>
    <col min="21" max="21" width="9.875" style="1" customWidth="1"/>
    <col min="22" max="22" width="8.875" style="1" customWidth="1"/>
    <col min="23" max="23" width="9.875" style="1" customWidth="1"/>
    <col min="24" max="24" width="8.875" style="1" customWidth="1"/>
    <col min="25" max="25" width="9.875" style="1" customWidth="1"/>
    <col min="26" max="26" width="8.875" style="1" customWidth="1"/>
    <col min="27" max="27" width="9.875" style="1" customWidth="1"/>
    <col min="28" max="28" width="9.125" style="1"/>
    <col min="29" max="29" width="9.875" style="1" customWidth="1"/>
    <col min="30" max="30" width="9.125" style="2"/>
    <col min="31" max="31" width="9.875" style="2" customWidth="1"/>
    <col min="32" max="32" width="9.125" style="2"/>
  </cols>
  <sheetData>
    <row r="1" spans="1:32" ht="14.95" customHeight="1" x14ac:dyDescent="0.25">
      <c r="A1" s="209" t="s">
        <v>172</v>
      </c>
      <c r="B1" s="210"/>
      <c r="C1" s="210"/>
      <c r="D1" s="210"/>
      <c r="E1" s="210"/>
      <c r="F1" s="210"/>
      <c r="G1" s="210"/>
      <c r="H1" s="211"/>
      <c r="I1" s="221" t="s">
        <v>23</v>
      </c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 t="s">
        <v>24</v>
      </c>
      <c r="AD1" s="222"/>
      <c r="AE1" s="222"/>
      <c r="AF1" s="223"/>
    </row>
    <row r="2" spans="1:32" ht="45" customHeight="1" x14ac:dyDescent="0.25">
      <c r="A2" s="212"/>
      <c r="B2" s="213"/>
      <c r="C2" s="213"/>
      <c r="D2" s="213"/>
      <c r="E2" s="213"/>
      <c r="F2" s="213"/>
      <c r="G2" s="213"/>
      <c r="H2" s="214"/>
      <c r="I2" s="226" t="s">
        <v>55</v>
      </c>
      <c r="J2" s="227"/>
      <c r="K2" s="224" t="s">
        <v>79</v>
      </c>
      <c r="L2" s="224"/>
      <c r="M2" s="224" t="s">
        <v>56</v>
      </c>
      <c r="N2" s="224"/>
      <c r="O2" s="224" t="s">
        <v>57</v>
      </c>
      <c r="P2" s="224"/>
      <c r="Q2" s="224" t="s">
        <v>58</v>
      </c>
      <c r="R2" s="224"/>
      <c r="S2" s="224" t="s">
        <v>59</v>
      </c>
      <c r="T2" s="224"/>
      <c r="U2" s="224" t="s">
        <v>60</v>
      </c>
      <c r="V2" s="224"/>
      <c r="W2" s="224" t="s">
        <v>61</v>
      </c>
      <c r="X2" s="224"/>
      <c r="Y2" s="224" t="s">
        <v>63</v>
      </c>
      <c r="Z2" s="224"/>
      <c r="AA2" s="224" t="s">
        <v>64</v>
      </c>
      <c r="AB2" s="224"/>
      <c r="AC2" s="224" t="s">
        <v>65</v>
      </c>
      <c r="AD2" s="224"/>
      <c r="AE2" s="224" t="s">
        <v>66</v>
      </c>
      <c r="AF2" s="225"/>
    </row>
    <row r="3" spans="1:32" ht="14.95" customHeight="1" thickBot="1" x14ac:dyDescent="0.3">
      <c r="A3" s="215"/>
      <c r="B3" s="216"/>
      <c r="C3" s="216"/>
      <c r="D3" s="216"/>
      <c r="E3" s="216"/>
      <c r="F3" s="216"/>
      <c r="G3" s="216"/>
      <c r="H3" s="217"/>
      <c r="I3" s="207" t="s">
        <v>43</v>
      </c>
      <c r="J3" s="208"/>
      <c r="K3" s="204" t="s">
        <v>46</v>
      </c>
      <c r="L3" s="205"/>
      <c r="M3" s="204" t="s">
        <v>44</v>
      </c>
      <c r="N3" s="205"/>
      <c r="O3" s="204" t="s">
        <v>45</v>
      </c>
      <c r="P3" s="205"/>
      <c r="Q3" s="204" t="s">
        <v>38</v>
      </c>
      <c r="R3" s="205"/>
      <c r="S3" s="204" t="s">
        <v>37</v>
      </c>
      <c r="T3" s="205"/>
      <c r="U3" s="204" t="s">
        <v>36</v>
      </c>
      <c r="V3" s="205"/>
      <c r="W3" s="204" t="s">
        <v>40</v>
      </c>
      <c r="X3" s="205"/>
      <c r="Y3" s="204" t="s">
        <v>62</v>
      </c>
      <c r="Z3" s="205"/>
      <c r="AA3" s="204" t="s">
        <v>39</v>
      </c>
      <c r="AB3" s="205"/>
      <c r="AC3" s="204" t="s">
        <v>41</v>
      </c>
      <c r="AD3" s="205"/>
      <c r="AE3" s="204" t="s">
        <v>42</v>
      </c>
      <c r="AF3" s="206"/>
    </row>
    <row r="4" spans="1:32" ht="35.5" customHeight="1" thickBot="1" x14ac:dyDescent="0.3">
      <c r="A4" s="158"/>
      <c r="B4" s="157" t="s">
        <v>1</v>
      </c>
      <c r="C4" s="10" t="s">
        <v>3</v>
      </c>
      <c r="D4" s="8" t="s">
        <v>4</v>
      </c>
      <c r="E4" s="8" t="s">
        <v>31</v>
      </c>
      <c r="F4" s="8" t="s">
        <v>32</v>
      </c>
      <c r="G4" s="15" t="s">
        <v>28</v>
      </c>
      <c r="H4" s="9" t="s">
        <v>29</v>
      </c>
      <c r="I4" s="16" t="s">
        <v>12</v>
      </c>
      <c r="J4" s="8" t="s">
        <v>13</v>
      </c>
      <c r="K4" s="8" t="s">
        <v>12</v>
      </c>
      <c r="L4" s="8" t="s">
        <v>13</v>
      </c>
      <c r="M4" s="8" t="s">
        <v>12</v>
      </c>
      <c r="N4" s="8" t="s">
        <v>13</v>
      </c>
      <c r="O4" s="8" t="s">
        <v>12</v>
      </c>
      <c r="P4" s="8" t="s">
        <v>13</v>
      </c>
      <c r="Q4" s="8" t="s">
        <v>12</v>
      </c>
      <c r="R4" s="8" t="s">
        <v>13</v>
      </c>
      <c r="S4" s="8" t="s">
        <v>12</v>
      </c>
      <c r="T4" s="8" t="s">
        <v>13</v>
      </c>
      <c r="U4" s="8" t="s">
        <v>12</v>
      </c>
      <c r="V4" s="8" t="s">
        <v>13</v>
      </c>
      <c r="W4" s="8" t="s">
        <v>12</v>
      </c>
      <c r="X4" s="8" t="s">
        <v>13</v>
      </c>
      <c r="Y4" s="8" t="s">
        <v>12</v>
      </c>
      <c r="Z4" s="8" t="s">
        <v>13</v>
      </c>
      <c r="AA4" s="8" t="s">
        <v>12</v>
      </c>
      <c r="AB4" s="8" t="s">
        <v>13</v>
      </c>
      <c r="AC4" s="8" t="s">
        <v>12</v>
      </c>
      <c r="AD4" s="8" t="s">
        <v>13</v>
      </c>
      <c r="AE4" s="8" t="s">
        <v>12</v>
      </c>
      <c r="AF4" s="9" t="s">
        <v>13</v>
      </c>
    </row>
    <row r="5" spans="1:32" s="20" customFormat="1" ht="14.95" customHeight="1" x14ac:dyDescent="0.25">
      <c r="A5" s="159" t="s">
        <v>84</v>
      </c>
      <c r="B5" s="155" t="s">
        <v>102</v>
      </c>
      <c r="C5" s="45" t="s">
        <v>21</v>
      </c>
      <c r="D5" s="93">
        <v>1</v>
      </c>
      <c r="E5" s="90">
        <f t="shared" ref="E5:E36" si="0">SUM(I5,K5,M5,O5,Q5,S5,U5,W5,Y5,AA5,AC5,AE5)</f>
        <v>200</v>
      </c>
      <c r="F5" s="91">
        <f t="shared" ref="F5:F36" si="1">SUM(J5,L5,N5,P5,R5,T5,V5,X5,Z5,AB5,AD5,AF5)</f>
        <v>6.6168981481481481E-2</v>
      </c>
      <c r="G5" s="97">
        <f t="shared" ref="G5:G36" si="2">COUNT(I5,K5,M5,O5,Q5,S5,U5,W5,Y5,AA5)</f>
        <v>2</v>
      </c>
      <c r="H5" s="92">
        <f t="shared" ref="H5:H36" si="3">COUNT(AC5,AE5)</f>
        <v>0</v>
      </c>
      <c r="I5" s="139">
        <v>100</v>
      </c>
      <c r="J5" s="140">
        <v>2.8634259259259259E-2</v>
      </c>
      <c r="K5" s="192">
        <v>100</v>
      </c>
      <c r="L5" s="140">
        <v>3.7534722222222219E-2</v>
      </c>
      <c r="M5" s="93"/>
      <c r="N5" s="50"/>
      <c r="O5" s="46"/>
      <c r="P5" s="50"/>
      <c r="Q5" s="93"/>
      <c r="R5" s="50"/>
      <c r="S5" s="93"/>
      <c r="T5" s="50"/>
      <c r="U5" s="93"/>
      <c r="V5" s="91"/>
      <c r="W5" s="93"/>
      <c r="X5" s="50"/>
      <c r="Y5" s="93"/>
      <c r="Z5" s="50"/>
      <c r="AA5" s="93"/>
      <c r="AB5" s="50"/>
      <c r="AC5" s="46"/>
      <c r="AD5" s="50"/>
      <c r="AE5" s="93"/>
      <c r="AF5" s="94"/>
    </row>
    <row r="6" spans="1:32" s="20" customFormat="1" ht="14.95" customHeight="1" x14ac:dyDescent="0.25">
      <c r="A6" s="160" t="s">
        <v>84</v>
      </c>
      <c r="B6" s="146" t="s">
        <v>103</v>
      </c>
      <c r="C6" s="70" t="s">
        <v>21</v>
      </c>
      <c r="D6" s="77">
        <v>2</v>
      </c>
      <c r="E6" s="57">
        <f t="shared" si="0"/>
        <v>198</v>
      </c>
      <c r="F6" s="58">
        <f t="shared" si="1"/>
        <v>7.6435185185185189E-2</v>
      </c>
      <c r="G6" s="48">
        <f t="shared" si="2"/>
        <v>2</v>
      </c>
      <c r="H6" s="59">
        <f t="shared" si="3"/>
        <v>0</v>
      </c>
      <c r="I6" s="141">
        <v>99</v>
      </c>
      <c r="J6" s="142">
        <v>3.408564814814815E-2</v>
      </c>
      <c r="K6" s="193">
        <v>99</v>
      </c>
      <c r="L6" s="194">
        <v>4.234953703703704E-2</v>
      </c>
      <c r="M6" s="75"/>
      <c r="N6" s="76"/>
      <c r="O6" s="74"/>
      <c r="P6" s="76"/>
      <c r="Q6" s="75"/>
      <c r="R6" s="76"/>
      <c r="S6" s="75"/>
      <c r="T6" s="76"/>
      <c r="U6" s="74"/>
      <c r="V6" s="58"/>
      <c r="W6" s="75"/>
      <c r="X6" s="76"/>
      <c r="Y6" s="75"/>
      <c r="Z6" s="76"/>
      <c r="AA6" s="75"/>
      <c r="AB6" s="76"/>
      <c r="AC6" s="74"/>
      <c r="AD6" s="58"/>
      <c r="AE6" s="75"/>
      <c r="AF6" s="78"/>
    </row>
    <row r="7" spans="1:32" s="20" customFormat="1" ht="14.95" customHeight="1" x14ac:dyDescent="0.25">
      <c r="A7" s="160" t="s">
        <v>86</v>
      </c>
      <c r="B7" s="146" t="s">
        <v>105</v>
      </c>
      <c r="C7" s="70" t="s">
        <v>21</v>
      </c>
      <c r="D7" s="77">
        <v>3</v>
      </c>
      <c r="E7" s="79">
        <f t="shared" si="0"/>
        <v>195</v>
      </c>
      <c r="F7" s="80">
        <f t="shared" si="1"/>
        <v>9.4768518518518516E-2</v>
      </c>
      <c r="G7" s="96">
        <f t="shared" si="2"/>
        <v>2</v>
      </c>
      <c r="H7" s="81">
        <f t="shared" si="3"/>
        <v>0</v>
      </c>
      <c r="I7" s="141">
        <v>97</v>
      </c>
      <c r="J7" s="142">
        <v>4.2569444444444444E-2</v>
      </c>
      <c r="K7" s="195">
        <v>98</v>
      </c>
      <c r="L7" s="142">
        <v>5.2199074074074071E-2</v>
      </c>
      <c r="M7" s="75"/>
      <c r="N7" s="76"/>
      <c r="O7" s="74"/>
      <c r="P7" s="76"/>
      <c r="Q7" s="75"/>
      <c r="R7" s="76"/>
      <c r="S7" s="77"/>
      <c r="T7" s="73"/>
      <c r="U7" s="77"/>
      <c r="V7" s="80"/>
      <c r="W7" s="75"/>
      <c r="X7" s="76"/>
      <c r="Y7" s="75"/>
      <c r="Z7" s="76"/>
      <c r="AA7" s="75"/>
      <c r="AB7" s="76"/>
      <c r="AC7" s="74"/>
      <c r="AD7" s="58"/>
      <c r="AE7" s="75"/>
      <c r="AF7" s="78"/>
    </row>
    <row r="8" spans="1:32" s="20" customFormat="1" ht="14.95" customHeight="1" x14ac:dyDescent="0.25">
      <c r="A8" s="160" t="s">
        <v>85</v>
      </c>
      <c r="B8" s="146" t="s">
        <v>104</v>
      </c>
      <c r="C8" s="70" t="s">
        <v>21</v>
      </c>
      <c r="D8" s="77">
        <v>4</v>
      </c>
      <c r="E8" s="57">
        <f t="shared" si="0"/>
        <v>98</v>
      </c>
      <c r="F8" s="58">
        <f t="shared" si="1"/>
        <v>3.4282407407407407E-2</v>
      </c>
      <c r="G8" s="48">
        <f t="shared" si="2"/>
        <v>1</v>
      </c>
      <c r="H8" s="59">
        <f t="shared" si="3"/>
        <v>0</v>
      </c>
      <c r="I8" s="141">
        <v>98</v>
      </c>
      <c r="J8" s="142">
        <v>3.4282407407407407E-2</v>
      </c>
      <c r="K8" s="74"/>
      <c r="L8" s="58"/>
      <c r="M8" s="77"/>
      <c r="N8" s="73"/>
      <c r="O8" s="71"/>
      <c r="P8" s="73"/>
      <c r="Q8" s="77"/>
      <c r="R8" s="73"/>
      <c r="S8" s="75"/>
      <c r="T8" s="76"/>
      <c r="U8" s="74"/>
      <c r="V8" s="58"/>
      <c r="W8" s="77"/>
      <c r="X8" s="73"/>
      <c r="Y8" s="77"/>
      <c r="Z8" s="73"/>
      <c r="AA8" s="77"/>
      <c r="AB8" s="73"/>
      <c r="AC8" s="71"/>
      <c r="AD8" s="73"/>
      <c r="AE8" s="77"/>
      <c r="AF8" s="83"/>
    </row>
    <row r="9" spans="1:32" s="20" customFormat="1" ht="14.95" customHeight="1" x14ac:dyDescent="0.25">
      <c r="A9" s="160" t="s">
        <v>85</v>
      </c>
      <c r="B9" s="146" t="s">
        <v>106</v>
      </c>
      <c r="C9" s="70" t="s">
        <v>8</v>
      </c>
      <c r="D9" s="77">
        <v>1</v>
      </c>
      <c r="E9" s="57">
        <f t="shared" si="0"/>
        <v>197</v>
      </c>
      <c r="F9" s="58">
        <f t="shared" si="1"/>
        <v>8.666666666666667E-2</v>
      </c>
      <c r="G9" s="48">
        <f t="shared" si="2"/>
        <v>2</v>
      </c>
      <c r="H9" s="59">
        <f t="shared" si="3"/>
        <v>0</v>
      </c>
      <c r="I9" s="141">
        <v>99</v>
      </c>
      <c r="J9" s="142">
        <v>3.3784722222222223E-2</v>
      </c>
      <c r="K9" s="193">
        <v>98</v>
      </c>
      <c r="L9" s="194">
        <v>5.2881944444444447E-2</v>
      </c>
      <c r="M9" s="75"/>
      <c r="N9" s="76"/>
      <c r="O9" s="74"/>
      <c r="P9" s="76"/>
      <c r="Q9" s="75"/>
      <c r="R9" s="76"/>
      <c r="S9" s="75"/>
      <c r="T9" s="76"/>
      <c r="U9" s="74"/>
      <c r="V9" s="58"/>
      <c r="W9" s="75"/>
      <c r="X9" s="76"/>
      <c r="Y9" s="75"/>
      <c r="Z9" s="76"/>
      <c r="AA9" s="75"/>
      <c r="AB9" s="76"/>
      <c r="AC9" s="74"/>
      <c r="AD9" s="58"/>
      <c r="AE9" s="75"/>
      <c r="AF9" s="78"/>
    </row>
    <row r="10" spans="1:32" s="20" customFormat="1" ht="14.95" customHeight="1" x14ac:dyDescent="0.25">
      <c r="A10" s="160" t="s">
        <v>84</v>
      </c>
      <c r="B10" s="146" t="s">
        <v>107</v>
      </c>
      <c r="C10" s="70" t="s">
        <v>8</v>
      </c>
      <c r="D10" s="77">
        <v>2</v>
      </c>
      <c r="E10" s="57">
        <f t="shared" si="0"/>
        <v>197</v>
      </c>
      <c r="F10" s="58">
        <f t="shared" si="1"/>
        <v>8.9247685185185194E-2</v>
      </c>
      <c r="G10" s="48">
        <f t="shared" si="2"/>
        <v>2</v>
      </c>
      <c r="H10" s="59">
        <f t="shared" si="3"/>
        <v>0</v>
      </c>
      <c r="I10" s="141">
        <v>98</v>
      </c>
      <c r="J10" s="142">
        <v>3.9363425925925927E-2</v>
      </c>
      <c r="K10" s="193">
        <v>99</v>
      </c>
      <c r="L10" s="194">
        <v>4.988425925925926E-2</v>
      </c>
      <c r="M10" s="75"/>
      <c r="N10" s="76"/>
      <c r="O10" s="74"/>
      <c r="P10" s="76"/>
      <c r="Q10" s="75"/>
      <c r="R10" s="76"/>
      <c r="S10" s="75"/>
      <c r="T10" s="76"/>
      <c r="U10" s="74"/>
      <c r="V10" s="58"/>
      <c r="W10" s="75"/>
      <c r="X10" s="76"/>
      <c r="Y10" s="75"/>
      <c r="Z10" s="76"/>
      <c r="AA10" s="75"/>
      <c r="AB10" s="76"/>
      <c r="AC10" s="74"/>
      <c r="AD10" s="58"/>
      <c r="AE10" s="75"/>
      <c r="AF10" s="78"/>
    </row>
    <row r="11" spans="1:32" s="20" customFormat="1" ht="14.95" customHeight="1" x14ac:dyDescent="0.25">
      <c r="A11" s="160" t="s">
        <v>85</v>
      </c>
      <c r="B11" s="146" t="s">
        <v>160</v>
      </c>
      <c r="C11" s="70" t="s">
        <v>8</v>
      </c>
      <c r="D11" s="77">
        <v>3</v>
      </c>
      <c r="E11" s="79">
        <f t="shared" si="0"/>
        <v>100</v>
      </c>
      <c r="F11" s="80">
        <f t="shared" si="1"/>
        <v>2.7384259259259261E-2</v>
      </c>
      <c r="G11" s="48">
        <f t="shared" si="2"/>
        <v>1</v>
      </c>
      <c r="H11" s="81">
        <f t="shared" si="3"/>
        <v>0</v>
      </c>
      <c r="I11" s="141">
        <v>100</v>
      </c>
      <c r="J11" s="142">
        <v>2.7384259259259261E-2</v>
      </c>
      <c r="K11" s="74"/>
      <c r="L11" s="58"/>
      <c r="M11" s="75"/>
      <c r="N11" s="76"/>
      <c r="O11" s="74"/>
      <c r="P11" s="76"/>
      <c r="Q11" s="75"/>
      <c r="R11" s="76"/>
      <c r="S11" s="75"/>
      <c r="T11" s="76"/>
      <c r="U11" s="74"/>
      <c r="V11" s="58"/>
      <c r="W11" s="75"/>
      <c r="X11" s="76"/>
      <c r="Y11" s="75"/>
      <c r="Z11" s="76"/>
      <c r="AA11" s="75"/>
      <c r="AB11" s="76"/>
      <c r="AC11" s="74"/>
      <c r="AD11" s="58"/>
      <c r="AE11" s="75"/>
      <c r="AF11" s="78"/>
    </row>
    <row r="12" spans="1:32" s="20" customFormat="1" ht="14.95" customHeight="1" x14ac:dyDescent="0.25">
      <c r="A12" s="160" t="s">
        <v>99</v>
      </c>
      <c r="B12" s="146" t="s">
        <v>175</v>
      </c>
      <c r="C12" s="70" t="s">
        <v>8</v>
      </c>
      <c r="D12" s="77">
        <v>3</v>
      </c>
      <c r="E12" s="79">
        <f t="shared" si="0"/>
        <v>100</v>
      </c>
      <c r="F12" s="80">
        <f t="shared" si="1"/>
        <v>4.4513888888888888E-2</v>
      </c>
      <c r="G12" s="48">
        <f t="shared" si="2"/>
        <v>1</v>
      </c>
      <c r="H12" s="81">
        <f t="shared" si="3"/>
        <v>0</v>
      </c>
      <c r="I12" s="72"/>
      <c r="J12" s="73"/>
      <c r="K12" s="195">
        <v>100</v>
      </c>
      <c r="L12" s="142">
        <v>4.4513888888888888E-2</v>
      </c>
      <c r="M12" s="75"/>
      <c r="N12" s="76"/>
      <c r="O12" s="74"/>
      <c r="P12" s="76"/>
      <c r="Q12" s="75"/>
      <c r="R12" s="76"/>
      <c r="S12" s="75"/>
      <c r="T12" s="76"/>
      <c r="U12" s="74"/>
      <c r="V12" s="58"/>
      <c r="W12" s="75"/>
      <c r="X12" s="76"/>
      <c r="Y12" s="75"/>
      <c r="Z12" s="76"/>
      <c r="AA12" s="75"/>
      <c r="AB12" s="76"/>
      <c r="AC12" s="74"/>
      <c r="AD12" s="58"/>
      <c r="AE12" s="75"/>
      <c r="AF12" s="78"/>
    </row>
    <row r="13" spans="1:32" s="20" customFormat="1" ht="14.95" customHeight="1" x14ac:dyDescent="0.25">
      <c r="A13" s="160" t="s">
        <v>87</v>
      </c>
      <c r="B13" s="146" t="s">
        <v>108</v>
      </c>
      <c r="C13" s="70" t="s">
        <v>9</v>
      </c>
      <c r="D13" s="77">
        <v>1</v>
      </c>
      <c r="E13" s="57">
        <f t="shared" si="0"/>
        <v>200</v>
      </c>
      <c r="F13" s="58">
        <f t="shared" si="1"/>
        <v>6.9733796296296294E-2</v>
      </c>
      <c r="G13" s="48">
        <f t="shared" si="2"/>
        <v>2</v>
      </c>
      <c r="H13" s="59">
        <f t="shared" si="3"/>
        <v>0</v>
      </c>
      <c r="I13" s="141">
        <v>100</v>
      </c>
      <c r="J13" s="142">
        <v>2.9490740740740741E-2</v>
      </c>
      <c r="K13" s="193">
        <v>100</v>
      </c>
      <c r="L13" s="194">
        <v>4.0243055555555553E-2</v>
      </c>
      <c r="M13" s="77"/>
      <c r="N13" s="73"/>
      <c r="O13" s="71"/>
      <c r="P13" s="73"/>
      <c r="Q13" s="77"/>
      <c r="R13" s="73"/>
      <c r="S13" s="77"/>
      <c r="T13" s="73"/>
      <c r="U13" s="77"/>
      <c r="V13" s="80"/>
      <c r="W13" s="77"/>
      <c r="X13" s="73"/>
      <c r="Y13" s="77"/>
      <c r="Z13" s="73"/>
      <c r="AA13" s="77"/>
      <c r="AB13" s="73"/>
      <c r="AC13" s="71"/>
      <c r="AD13" s="73"/>
      <c r="AE13" s="77"/>
      <c r="AF13" s="83"/>
    </row>
    <row r="14" spans="1:32" s="20" customFormat="1" ht="14.95" customHeight="1" x14ac:dyDescent="0.25">
      <c r="A14" s="160" t="s">
        <v>88</v>
      </c>
      <c r="B14" s="146" t="s">
        <v>109</v>
      </c>
      <c r="C14" s="70" t="s">
        <v>9</v>
      </c>
      <c r="D14" s="77">
        <v>2</v>
      </c>
      <c r="E14" s="57">
        <f t="shared" si="0"/>
        <v>195</v>
      </c>
      <c r="F14" s="58">
        <f t="shared" si="1"/>
        <v>8.9224537037037033E-2</v>
      </c>
      <c r="G14" s="48">
        <f t="shared" si="2"/>
        <v>2</v>
      </c>
      <c r="H14" s="59">
        <f t="shared" si="3"/>
        <v>0</v>
      </c>
      <c r="I14" s="141">
        <v>99</v>
      </c>
      <c r="J14" s="142">
        <v>3.4282407407407407E-2</v>
      </c>
      <c r="K14" s="195">
        <v>96</v>
      </c>
      <c r="L14" s="142">
        <v>5.4942129629629632E-2</v>
      </c>
      <c r="M14" s="75"/>
      <c r="N14" s="76"/>
      <c r="O14" s="74"/>
      <c r="P14" s="76"/>
      <c r="Q14" s="75"/>
      <c r="R14" s="76"/>
      <c r="S14" s="75"/>
      <c r="T14" s="76"/>
      <c r="U14" s="74"/>
      <c r="V14" s="58"/>
      <c r="W14" s="75"/>
      <c r="X14" s="76"/>
      <c r="Y14" s="75"/>
      <c r="Z14" s="76"/>
      <c r="AA14" s="75"/>
      <c r="AB14" s="76"/>
      <c r="AC14" s="74"/>
      <c r="AD14" s="58"/>
      <c r="AE14" s="75"/>
      <c r="AF14" s="78"/>
    </row>
    <row r="15" spans="1:32" s="20" customFormat="1" ht="14.95" customHeight="1" x14ac:dyDescent="0.25">
      <c r="A15" s="160" t="s">
        <v>90</v>
      </c>
      <c r="B15" s="146" t="s">
        <v>111</v>
      </c>
      <c r="C15" s="70" t="s">
        <v>9</v>
      </c>
      <c r="D15" s="77">
        <v>3</v>
      </c>
      <c r="E15" s="57">
        <f t="shared" si="0"/>
        <v>193</v>
      </c>
      <c r="F15" s="58">
        <f t="shared" si="1"/>
        <v>9.1249999999999998E-2</v>
      </c>
      <c r="G15" s="48">
        <f t="shared" si="2"/>
        <v>2</v>
      </c>
      <c r="H15" s="59">
        <f t="shared" si="3"/>
        <v>0</v>
      </c>
      <c r="I15" s="141">
        <v>96</v>
      </c>
      <c r="J15" s="142">
        <v>3.7824074074074072E-2</v>
      </c>
      <c r="K15" s="193">
        <v>97</v>
      </c>
      <c r="L15" s="194">
        <v>5.3425925925925925E-2</v>
      </c>
      <c r="M15" s="75"/>
      <c r="N15" s="76"/>
      <c r="O15" s="74"/>
      <c r="P15" s="76"/>
      <c r="Q15" s="75"/>
      <c r="R15" s="76"/>
      <c r="S15" s="75"/>
      <c r="T15" s="76"/>
      <c r="U15" s="74"/>
      <c r="V15" s="58"/>
      <c r="W15" s="75"/>
      <c r="X15" s="76"/>
      <c r="Y15" s="75"/>
      <c r="Z15" s="76"/>
      <c r="AA15" s="75"/>
      <c r="AB15" s="76"/>
      <c r="AC15" s="74"/>
      <c r="AD15" s="58"/>
      <c r="AE15" s="75"/>
      <c r="AF15" s="78"/>
    </row>
    <row r="16" spans="1:32" s="20" customFormat="1" ht="14.95" customHeight="1" x14ac:dyDescent="0.25">
      <c r="A16" s="160" t="s">
        <v>87</v>
      </c>
      <c r="B16" s="146" t="s">
        <v>156</v>
      </c>
      <c r="C16" s="70" t="s">
        <v>9</v>
      </c>
      <c r="D16" s="77">
        <v>4</v>
      </c>
      <c r="E16" s="79">
        <f t="shared" si="0"/>
        <v>192</v>
      </c>
      <c r="F16" s="80">
        <f t="shared" si="1"/>
        <v>9.1724537037037035E-2</v>
      </c>
      <c r="G16" s="48">
        <f t="shared" si="2"/>
        <v>2</v>
      </c>
      <c r="H16" s="81">
        <f t="shared" si="3"/>
        <v>0</v>
      </c>
      <c r="I16" s="141">
        <v>98</v>
      </c>
      <c r="J16" s="142">
        <v>3.4328703703703702E-2</v>
      </c>
      <c r="K16" s="193">
        <v>94</v>
      </c>
      <c r="L16" s="194">
        <v>5.7395833333333333E-2</v>
      </c>
      <c r="M16" s="75"/>
      <c r="N16" s="76"/>
      <c r="O16" s="74"/>
      <c r="P16" s="76"/>
      <c r="Q16" s="75"/>
      <c r="R16" s="76"/>
      <c r="S16" s="75"/>
      <c r="T16" s="76"/>
      <c r="U16" s="74"/>
      <c r="V16" s="58"/>
      <c r="W16" s="75"/>
      <c r="X16" s="76"/>
      <c r="Y16" s="75"/>
      <c r="Z16" s="76"/>
      <c r="AA16" s="75"/>
      <c r="AB16" s="76"/>
      <c r="AC16" s="74"/>
      <c r="AD16" s="58"/>
      <c r="AE16" s="75"/>
      <c r="AF16" s="78"/>
    </row>
    <row r="17" spans="1:32" s="20" customFormat="1" ht="14.95" customHeight="1" x14ac:dyDescent="0.25">
      <c r="A17" s="160" t="s">
        <v>84</v>
      </c>
      <c r="B17" s="146" t="s">
        <v>113</v>
      </c>
      <c r="C17" s="70" t="s">
        <v>9</v>
      </c>
      <c r="D17" s="77">
        <v>5</v>
      </c>
      <c r="E17" s="57">
        <f t="shared" si="0"/>
        <v>192</v>
      </c>
      <c r="F17" s="58">
        <f t="shared" si="1"/>
        <v>9.4259259259259265E-2</v>
      </c>
      <c r="G17" s="48">
        <f t="shared" si="2"/>
        <v>2</v>
      </c>
      <c r="H17" s="59">
        <f t="shared" si="3"/>
        <v>0</v>
      </c>
      <c r="I17" s="141">
        <v>94</v>
      </c>
      <c r="J17" s="142">
        <v>4.2233796296296297E-2</v>
      </c>
      <c r="K17" s="193">
        <v>98</v>
      </c>
      <c r="L17" s="194">
        <v>5.2025462962962961E-2</v>
      </c>
      <c r="M17" s="75"/>
      <c r="N17" s="76"/>
      <c r="O17" s="74"/>
      <c r="P17" s="76"/>
      <c r="Q17" s="75"/>
      <c r="R17" s="76"/>
      <c r="S17" s="75"/>
      <c r="T17" s="76"/>
      <c r="U17" s="77"/>
      <c r="V17" s="80"/>
      <c r="W17" s="77"/>
      <c r="X17" s="73"/>
      <c r="Y17" s="75"/>
      <c r="Z17" s="76"/>
      <c r="AA17" s="75"/>
      <c r="AB17" s="76"/>
      <c r="AC17" s="74"/>
      <c r="AD17" s="58"/>
      <c r="AE17" s="75"/>
      <c r="AF17" s="78"/>
    </row>
    <row r="18" spans="1:32" s="20" customFormat="1" ht="14.95" customHeight="1" x14ac:dyDescent="0.25">
      <c r="A18" s="160" t="s">
        <v>87</v>
      </c>
      <c r="B18" s="146" t="s">
        <v>114</v>
      </c>
      <c r="C18" s="70" t="s">
        <v>9</v>
      </c>
      <c r="D18" s="77">
        <v>6</v>
      </c>
      <c r="E18" s="57">
        <f t="shared" si="0"/>
        <v>188</v>
      </c>
      <c r="F18" s="58">
        <f t="shared" si="1"/>
        <v>0.10194444444444445</v>
      </c>
      <c r="G18" s="48">
        <f t="shared" si="2"/>
        <v>2</v>
      </c>
      <c r="H18" s="59">
        <f t="shared" si="3"/>
        <v>0</v>
      </c>
      <c r="I18" s="141">
        <v>93</v>
      </c>
      <c r="J18" s="142">
        <v>4.4803240740740741E-2</v>
      </c>
      <c r="K18" s="193">
        <v>95</v>
      </c>
      <c r="L18" s="194">
        <v>5.7141203703703701E-2</v>
      </c>
      <c r="M18" s="75"/>
      <c r="N18" s="76"/>
      <c r="O18" s="74"/>
      <c r="P18" s="76"/>
      <c r="Q18" s="75"/>
      <c r="R18" s="76"/>
      <c r="S18" s="75"/>
      <c r="T18" s="76"/>
      <c r="U18" s="74"/>
      <c r="V18" s="58"/>
      <c r="W18" s="75"/>
      <c r="X18" s="76"/>
      <c r="Y18" s="75"/>
      <c r="Z18" s="76"/>
      <c r="AA18" s="75"/>
      <c r="AB18" s="76"/>
      <c r="AC18" s="74"/>
      <c r="AD18" s="58"/>
      <c r="AE18" s="75"/>
      <c r="AF18" s="78"/>
    </row>
    <row r="19" spans="1:32" s="20" customFormat="1" ht="14.95" customHeight="1" x14ac:dyDescent="0.25">
      <c r="A19" s="160" t="s">
        <v>101</v>
      </c>
      <c r="B19" s="146" t="s">
        <v>177</v>
      </c>
      <c r="C19" s="70" t="s">
        <v>9</v>
      </c>
      <c r="D19" s="77">
        <v>7</v>
      </c>
      <c r="E19" s="79">
        <f t="shared" si="0"/>
        <v>99</v>
      </c>
      <c r="F19" s="80">
        <f t="shared" si="1"/>
        <v>4.238425925925926E-2</v>
      </c>
      <c r="G19" s="48">
        <f t="shared" si="2"/>
        <v>1</v>
      </c>
      <c r="H19" s="81">
        <f t="shared" si="3"/>
        <v>0</v>
      </c>
      <c r="I19" s="72"/>
      <c r="J19" s="73"/>
      <c r="K19" s="195">
        <v>99</v>
      </c>
      <c r="L19" s="142">
        <v>4.238425925925926E-2</v>
      </c>
      <c r="M19" s="75"/>
      <c r="N19" s="76"/>
      <c r="O19" s="74"/>
      <c r="P19" s="76"/>
      <c r="Q19" s="75"/>
      <c r="R19" s="76"/>
      <c r="S19" s="75"/>
      <c r="T19" s="76"/>
      <c r="U19" s="74"/>
      <c r="V19" s="58"/>
      <c r="W19" s="75"/>
      <c r="X19" s="76"/>
      <c r="Y19" s="75"/>
      <c r="Z19" s="76"/>
      <c r="AA19" s="75"/>
      <c r="AB19" s="76"/>
      <c r="AC19" s="74"/>
      <c r="AD19" s="58"/>
      <c r="AE19" s="75"/>
      <c r="AF19" s="78"/>
    </row>
    <row r="20" spans="1:32" s="20" customFormat="1" ht="14.95" customHeight="1" x14ac:dyDescent="0.25">
      <c r="A20" s="160" t="s">
        <v>89</v>
      </c>
      <c r="B20" s="146" t="s">
        <v>110</v>
      </c>
      <c r="C20" s="70" t="s">
        <v>9</v>
      </c>
      <c r="D20" s="77">
        <v>8</v>
      </c>
      <c r="E20" s="79">
        <f t="shared" si="0"/>
        <v>97</v>
      </c>
      <c r="F20" s="80">
        <f t="shared" si="1"/>
        <v>3.5555555555555556E-2</v>
      </c>
      <c r="G20" s="96">
        <f t="shared" si="2"/>
        <v>1</v>
      </c>
      <c r="H20" s="81">
        <f t="shared" si="3"/>
        <v>0</v>
      </c>
      <c r="I20" s="141">
        <v>97</v>
      </c>
      <c r="J20" s="142">
        <v>3.5555555555555556E-2</v>
      </c>
      <c r="K20" s="74"/>
      <c r="L20" s="58"/>
      <c r="M20" s="77"/>
      <c r="N20" s="73"/>
      <c r="O20" s="71"/>
      <c r="P20" s="73"/>
      <c r="Q20" s="77"/>
      <c r="R20" s="73"/>
      <c r="S20" s="75"/>
      <c r="T20" s="76"/>
      <c r="U20" s="74"/>
      <c r="V20" s="58"/>
      <c r="W20" s="75"/>
      <c r="X20" s="76"/>
      <c r="Y20" s="77"/>
      <c r="Z20" s="73"/>
      <c r="AA20" s="77"/>
      <c r="AB20" s="73"/>
      <c r="AC20" s="71"/>
      <c r="AD20" s="73"/>
      <c r="AE20" s="77"/>
      <c r="AF20" s="83"/>
    </row>
    <row r="21" spans="1:32" s="20" customFormat="1" ht="14.95" customHeight="1" x14ac:dyDescent="0.25">
      <c r="A21" s="160" t="s">
        <v>84</v>
      </c>
      <c r="B21" s="146" t="s">
        <v>112</v>
      </c>
      <c r="C21" s="70" t="s">
        <v>9</v>
      </c>
      <c r="D21" s="77">
        <v>9</v>
      </c>
      <c r="E21" s="57">
        <f t="shared" si="0"/>
        <v>95</v>
      </c>
      <c r="F21" s="58">
        <f t="shared" si="1"/>
        <v>3.8194444444444448E-2</v>
      </c>
      <c r="G21" s="48">
        <f t="shared" si="2"/>
        <v>1</v>
      </c>
      <c r="H21" s="59">
        <f t="shared" si="3"/>
        <v>0</v>
      </c>
      <c r="I21" s="141">
        <v>95</v>
      </c>
      <c r="J21" s="142">
        <v>3.8194444444444448E-2</v>
      </c>
      <c r="K21" s="74"/>
      <c r="L21" s="58"/>
      <c r="M21" s="75"/>
      <c r="N21" s="76"/>
      <c r="O21" s="74"/>
      <c r="P21" s="82"/>
      <c r="Q21" s="75"/>
      <c r="R21" s="76"/>
      <c r="S21" s="75"/>
      <c r="T21" s="76"/>
      <c r="U21" s="74"/>
      <c r="V21" s="58"/>
      <c r="W21" s="75"/>
      <c r="X21" s="76"/>
      <c r="Y21" s="75"/>
      <c r="Z21" s="76"/>
      <c r="AA21" s="75"/>
      <c r="AB21" s="76"/>
      <c r="AC21" s="74"/>
      <c r="AD21" s="58"/>
      <c r="AE21" s="75"/>
      <c r="AF21" s="78"/>
    </row>
    <row r="22" spans="1:32" s="20" customFormat="1" ht="14.95" customHeight="1" x14ac:dyDescent="0.25">
      <c r="A22" s="160" t="s">
        <v>89</v>
      </c>
      <c r="B22" s="146" t="s">
        <v>115</v>
      </c>
      <c r="C22" s="70" t="s">
        <v>9</v>
      </c>
      <c r="D22" s="77">
        <v>10</v>
      </c>
      <c r="E22" s="57">
        <f t="shared" si="0"/>
        <v>92</v>
      </c>
      <c r="F22" s="58">
        <f t="shared" si="1"/>
        <v>4.5949074074074073E-2</v>
      </c>
      <c r="G22" s="48">
        <f t="shared" si="2"/>
        <v>1</v>
      </c>
      <c r="H22" s="59">
        <f t="shared" si="3"/>
        <v>0</v>
      </c>
      <c r="I22" s="141">
        <v>92</v>
      </c>
      <c r="J22" s="142">
        <v>4.5949074074074073E-2</v>
      </c>
      <c r="K22" s="71"/>
      <c r="L22" s="73"/>
      <c r="M22" s="75"/>
      <c r="N22" s="76"/>
      <c r="O22" s="74"/>
      <c r="P22" s="76"/>
      <c r="Q22" s="75"/>
      <c r="R22" s="76"/>
      <c r="S22" s="75"/>
      <c r="T22" s="76"/>
      <c r="U22" s="74"/>
      <c r="V22" s="58"/>
      <c r="W22" s="75"/>
      <c r="X22" s="76"/>
      <c r="Y22" s="75"/>
      <c r="Z22" s="76"/>
      <c r="AA22" s="75"/>
      <c r="AB22" s="76"/>
      <c r="AC22" s="74"/>
      <c r="AD22" s="58"/>
      <c r="AE22" s="75"/>
      <c r="AF22" s="78"/>
    </row>
    <row r="23" spans="1:32" s="20" customFormat="1" ht="14.95" customHeight="1" x14ac:dyDescent="0.25">
      <c r="A23" s="160" t="s">
        <v>87</v>
      </c>
      <c r="B23" s="146" t="s">
        <v>161</v>
      </c>
      <c r="C23" s="70" t="s">
        <v>10</v>
      </c>
      <c r="D23" s="77">
        <v>1</v>
      </c>
      <c r="E23" s="57">
        <f t="shared" si="0"/>
        <v>200</v>
      </c>
      <c r="F23" s="58">
        <f t="shared" si="1"/>
        <v>7.7696759259259257E-2</v>
      </c>
      <c r="G23" s="48">
        <f t="shared" si="2"/>
        <v>2</v>
      </c>
      <c r="H23" s="59">
        <f t="shared" si="3"/>
        <v>0</v>
      </c>
      <c r="I23" s="141">
        <v>100</v>
      </c>
      <c r="J23" s="142">
        <v>3.4409722222222223E-2</v>
      </c>
      <c r="K23" s="193">
        <v>100</v>
      </c>
      <c r="L23" s="194">
        <v>4.3287037037037034E-2</v>
      </c>
      <c r="M23" s="75"/>
      <c r="N23" s="76"/>
      <c r="O23" s="74"/>
      <c r="P23" s="76"/>
      <c r="Q23" s="75"/>
      <c r="R23" s="76"/>
      <c r="S23" s="77"/>
      <c r="T23" s="73"/>
      <c r="U23" s="74"/>
      <c r="V23" s="58"/>
      <c r="W23" s="75"/>
      <c r="X23" s="76"/>
      <c r="Y23" s="75"/>
      <c r="Z23" s="76"/>
      <c r="AA23" s="75"/>
      <c r="AB23" s="76"/>
      <c r="AC23" s="74"/>
      <c r="AD23" s="58"/>
      <c r="AE23" s="75"/>
      <c r="AF23" s="78"/>
    </row>
    <row r="24" spans="1:32" s="20" customFormat="1" ht="14.95" customHeight="1" x14ac:dyDescent="0.25">
      <c r="A24" s="160" t="s">
        <v>85</v>
      </c>
      <c r="B24" s="146" t="s">
        <v>174</v>
      </c>
      <c r="C24" s="70" t="s">
        <v>10</v>
      </c>
      <c r="D24" s="77">
        <v>2</v>
      </c>
      <c r="E24" s="79">
        <f t="shared" si="0"/>
        <v>197</v>
      </c>
      <c r="F24" s="80">
        <f t="shared" si="1"/>
        <v>8.5057870370370367E-2</v>
      </c>
      <c r="G24" s="48">
        <f t="shared" si="2"/>
        <v>2</v>
      </c>
      <c r="H24" s="81">
        <f t="shared" si="3"/>
        <v>0</v>
      </c>
      <c r="I24" s="141">
        <v>98</v>
      </c>
      <c r="J24" s="142">
        <v>3.9247685185185184E-2</v>
      </c>
      <c r="K24" s="193">
        <v>99</v>
      </c>
      <c r="L24" s="194">
        <v>4.5810185185185183E-2</v>
      </c>
      <c r="M24" s="75"/>
      <c r="N24" s="76"/>
      <c r="O24" s="74"/>
      <c r="P24" s="76"/>
      <c r="Q24" s="75"/>
      <c r="R24" s="76"/>
      <c r="S24" s="77"/>
      <c r="T24" s="73"/>
      <c r="U24" s="74"/>
      <c r="V24" s="58"/>
      <c r="W24" s="75"/>
      <c r="X24" s="76"/>
      <c r="Y24" s="75"/>
      <c r="Z24" s="76"/>
      <c r="AA24" s="75"/>
      <c r="AB24" s="76"/>
      <c r="AC24" s="74"/>
      <c r="AD24" s="58"/>
      <c r="AE24" s="75"/>
      <c r="AF24" s="78"/>
    </row>
    <row r="25" spans="1:32" s="20" customFormat="1" ht="14.95" customHeight="1" x14ac:dyDescent="0.25">
      <c r="A25" s="160" t="s">
        <v>86</v>
      </c>
      <c r="B25" s="146" t="s">
        <v>117</v>
      </c>
      <c r="C25" s="70" t="s">
        <v>10</v>
      </c>
      <c r="D25" s="77">
        <v>3</v>
      </c>
      <c r="E25" s="79">
        <f t="shared" si="0"/>
        <v>196</v>
      </c>
      <c r="F25" s="80">
        <f t="shared" si="1"/>
        <v>8.5555555555555551E-2</v>
      </c>
      <c r="G25" s="48">
        <f t="shared" si="2"/>
        <v>2</v>
      </c>
      <c r="H25" s="81">
        <f t="shared" si="3"/>
        <v>0</v>
      </c>
      <c r="I25" s="141">
        <v>99</v>
      </c>
      <c r="J25" s="142">
        <v>3.5057870370370371E-2</v>
      </c>
      <c r="K25" s="193">
        <v>97</v>
      </c>
      <c r="L25" s="194">
        <v>5.0497685185185187E-2</v>
      </c>
      <c r="M25" s="75"/>
      <c r="N25" s="76"/>
      <c r="O25" s="74"/>
      <c r="P25" s="76"/>
      <c r="Q25" s="75"/>
      <c r="R25" s="76"/>
      <c r="S25" s="75"/>
      <c r="T25" s="76"/>
      <c r="U25" s="77"/>
      <c r="V25" s="80"/>
      <c r="W25" s="77"/>
      <c r="X25" s="73"/>
      <c r="Y25" s="77"/>
      <c r="Z25" s="73"/>
      <c r="AA25" s="75"/>
      <c r="AB25" s="76"/>
      <c r="AC25" s="74"/>
      <c r="AD25" s="58"/>
      <c r="AE25" s="75"/>
      <c r="AF25" s="78"/>
    </row>
    <row r="26" spans="1:32" s="20" customFormat="1" ht="14.95" customHeight="1" x14ac:dyDescent="0.25">
      <c r="A26" s="160" t="s">
        <v>89</v>
      </c>
      <c r="B26" s="146" t="s">
        <v>119</v>
      </c>
      <c r="C26" s="70" t="s">
        <v>10</v>
      </c>
      <c r="D26" s="77">
        <v>4</v>
      </c>
      <c r="E26" s="57">
        <f t="shared" si="0"/>
        <v>191</v>
      </c>
      <c r="F26" s="58">
        <f t="shared" si="1"/>
        <v>9.4502314814814817E-2</v>
      </c>
      <c r="G26" s="48">
        <f t="shared" si="2"/>
        <v>2</v>
      </c>
      <c r="H26" s="59">
        <f t="shared" si="3"/>
        <v>0</v>
      </c>
      <c r="I26" s="141">
        <v>96</v>
      </c>
      <c r="J26" s="142">
        <v>3.9305555555555559E-2</v>
      </c>
      <c r="K26" s="193">
        <v>95</v>
      </c>
      <c r="L26" s="194">
        <v>5.5196759259259258E-2</v>
      </c>
      <c r="M26" s="77"/>
      <c r="N26" s="73"/>
      <c r="O26" s="71"/>
      <c r="P26" s="73"/>
      <c r="Q26" s="75"/>
      <c r="R26" s="76"/>
      <c r="S26" s="75"/>
      <c r="T26" s="76"/>
      <c r="U26" s="74"/>
      <c r="V26" s="58"/>
      <c r="W26" s="75"/>
      <c r="X26" s="76"/>
      <c r="Y26" s="75"/>
      <c r="Z26" s="76"/>
      <c r="AA26" s="77"/>
      <c r="AB26" s="73"/>
      <c r="AC26" s="71"/>
      <c r="AD26" s="73"/>
      <c r="AE26" s="77"/>
      <c r="AF26" s="83"/>
    </row>
    <row r="27" spans="1:32" s="20" customFormat="1" ht="14.95" customHeight="1" x14ac:dyDescent="0.25">
      <c r="A27" s="160" t="s">
        <v>91</v>
      </c>
      <c r="B27" s="146" t="s">
        <v>118</v>
      </c>
      <c r="C27" s="70" t="s">
        <v>10</v>
      </c>
      <c r="D27" s="77">
        <v>5</v>
      </c>
      <c r="E27" s="57">
        <f t="shared" si="0"/>
        <v>191</v>
      </c>
      <c r="F27" s="58">
        <f t="shared" si="1"/>
        <v>9.6423611111111113E-2</v>
      </c>
      <c r="G27" s="48">
        <f t="shared" si="2"/>
        <v>2</v>
      </c>
      <c r="H27" s="59">
        <f t="shared" si="3"/>
        <v>0</v>
      </c>
      <c r="I27" s="141">
        <v>97</v>
      </c>
      <c r="J27" s="142">
        <v>3.9282407407407405E-2</v>
      </c>
      <c r="K27" s="193">
        <v>94</v>
      </c>
      <c r="L27" s="194">
        <v>5.7141203703703701E-2</v>
      </c>
      <c r="M27" s="75"/>
      <c r="N27" s="76"/>
      <c r="O27" s="74"/>
      <c r="P27" s="76"/>
      <c r="Q27" s="77"/>
      <c r="R27" s="73"/>
      <c r="S27" s="77"/>
      <c r="T27" s="73"/>
      <c r="U27" s="74"/>
      <c r="V27" s="58"/>
      <c r="W27" s="75"/>
      <c r="X27" s="76"/>
      <c r="Y27" s="75"/>
      <c r="Z27" s="76"/>
      <c r="AA27" s="75"/>
      <c r="AB27" s="76"/>
      <c r="AC27" s="74"/>
      <c r="AD27" s="58"/>
      <c r="AE27" s="75"/>
      <c r="AF27" s="78"/>
    </row>
    <row r="28" spans="1:32" s="20" customFormat="1" ht="14.95" customHeight="1" x14ac:dyDescent="0.25">
      <c r="A28" s="160" t="s">
        <v>71</v>
      </c>
      <c r="B28" s="146" t="s">
        <v>176</v>
      </c>
      <c r="C28" s="70" t="s">
        <v>10</v>
      </c>
      <c r="D28" s="77">
        <v>6</v>
      </c>
      <c r="E28" s="79">
        <f t="shared" si="0"/>
        <v>98</v>
      </c>
      <c r="F28" s="80">
        <f t="shared" si="1"/>
        <v>4.597222222222222E-2</v>
      </c>
      <c r="G28" s="48">
        <f t="shared" si="2"/>
        <v>1</v>
      </c>
      <c r="H28" s="81">
        <f t="shared" si="3"/>
        <v>0</v>
      </c>
      <c r="I28" s="72"/>
      <c r="J28" s="73"/>
      <c r="K28" s="195">
        <v>98</v>
      </c>
      <c r="L28" s="142">
        <v>4.597222222222222E-2</v>
      </c>
      <c r="M28" s="75"/>
      <c r="N28" s="76"/>
      <c r="O28" s="74"/>
      <c r="P28" s="76"/>
      <c r="Q28" s="75"/>
      <c r="R28" s="76"/>
      <c r="S28" s="75"/>
      <c r="T28" s="76"/>
      <c r="U28" s="74"/>
      <c r="V28" s="58"/>
      <c r="W28" s="75"/>
      <c r="X28" s="76"/>
      <c r="Y28" s="75"/>
      <c r="Z28" s="76"/>
      <c r="AA28" s="75"/>
      <c r="AB28" s="76"/>
      <c r="AC28" s="74"/>
      <c r="AD28" s="58"/>
      <c r="AE28" s="75"/>
      <c r="AF28" s="78"/>
    </row>
    <row r="29" spans="1:32" s="20" customFormat="1" ht="14.95" customHeight="1" x14ac:dyDescent="0.25">
      <c r="A29" s="160" t="s">
        <v>86</v>
      </c>
      <c r="B29" s="146" t="s">
        <v>178</v>
      </c>
      <c r="C29" s="70" t="s">
        <v>10</v>
      </c>
      <c r="D29" s="77">
        <v>7</v>
      </c>
      <c r="E29" s="79">
        <f t="shared" si="0"/>
        <v>96</v>
      </c>
      <c r="F29" s="80">
        <f t="shared" si="1"/>
        <v>5.1643518518518519E-2</v>
      </c>
      <c r="G29" s="48">
        <f t="shared" si="2"/>
        <v>1</v>
      </c>
      <c r="H29" s="81">
        <f t="shared" si="3"/>
        <v>0</v>
      </c>
      <c r="I29" s="72"/>
      <c r="J29" s="73"/>
      <c r="K29" s="195">
        <v>96</v>
      </c>
      <c r="L29" s="142">
        <v>5.1643518518518519E-2</v>
      </c>
      <c r="M29" s="75"/>
      <c r="N29" s="76"/>
      <c r="O29" s="74"/>
      <c r="P29" s="76"/>
      <c r="Q29" s="75"/>
      <c r="R29" s="76"/>
      <c r="S29" s="75"/>
      <c r="T29" s="76"/>
      <c r="U29" s="74"/>
      <c r="V29" s="58"/>
      <c r="W29" s="75"/>
      <c r="X29" s="76"/>
      <c r="Y29" s="75"/>
      <c r="Z29" s="76"/>
      <c r="AA29" s="75"/>
      <c r="AB29" s="76"/>
      <c r="AC29" s="74"/>
      <c r="AD29" s="58"/>
      <c r="AE29" s="75"/>
      <c r="AF29" s="78"/>
    </row>
    <row r="30" spans="1:32" s="20" customFormat="1" ht="14.95" customHeight="1" x14ac:dyDescent="0.25">
      <c r="A30" s="160" t="s">
        <v>86</v>
      </c>
      <c r="B30" s="146" t="s">
        <v>150</v>
      </c>
      <c r="C30" s="70" t="s">
        <v>10</v>
      </c>
      <c r="D30" s="77">
        <v>8</v>
      </c>
      <c r="E30" s="79">
        <f t="shared" si="0"/>
        <v>93</v>
      </c>
      <c r="F30" s="80">
        <f t="shared" si="1"/>
        <v>5.7627314814814812E-2</v>
      </c>
      <c r="G30" s="48">
        <f t="shared" si="2"/>
        <v>1</v>
      </c>
      <c r="H30" s="81">
        <f t="shared" si="3"/>
        <v>0</v>
      </c>
      <c r="I30" s="72"/>
      <c r="J30" s="73"/>
      <c r="K30" s="195">
        <v>93</v>
      </c>
      <c r="L30" s="142">
        <v>5.7627314814814812E-2</v>
      </c>
      <c r="M30" s="75"/>
      <c r="N30" s="76"/>
      <c r="O30" s="74"/>
      <c r="P30" s="76"/>
      <c r="Q30" s="75"/>
      <c r="R30" s="76"/>
      <c r="S30" s="75"/>
      <c r="T30" s="76"/>
      <c r="U30" s="74"/>
      <c r="V30" s="58"/>
      <c r="W30" s="75"/>
      <c r="X30" s="76"/>
      <c r="Y30" s="75"/>
      <c r="Z30" s="76"/>
      <c r="AA30" s="75"/>
      <c r="AB30" s="76"/>
      <c r="AC30" s="74"/>
      <c r="AD30" s="58"/>
      <c r="AE30" s="75"/>
      <c r="AF30" s="78"/>
    </row>
    <row r="31" spans="1:32" s="20" customFormat="1" ht="14.95" customHeight="1" x14ac:dyDescent="0.25">
      <c r="A31" s="160" t="s">
        <v>92</v>
      </c>
      <c r="B31" s="146" t="s">
        <v>120</v>
      </c>
      <c r="C31" s="70" t="s">
        <v>11</v>
      </c>
      <c r="D31" s="77">
        <v>1</v>
      </c>
      <c r="E31" s="57">
        <f t="shared" si="0"/>
        <v>200</v>
      </c>
      <c r="F31" s="58">
        <f t="shared" si="1"/>
        <v>9.9085648148148159E-2</v>
      </c>
      <c r="G31" s="48">
        <f t="shared" si="2"/>
        <v>2</v>
      </c>
      <c r="H31" s="59">
        <f t="shared" si="3"/>
        <v>0</v>
      </c>
      <c r="I31" s="141">
        <v>100</v>
      </c>
      <c r="J31" s="142">
        <v>4.0763888888888891E-2</v>
      </c>
      <c r="K31" s="195">
        <v>100</v>
      </c>
      <c r="L31" s="142">
        <v>5.8321759259259261E-2</v>
      </c>
      <c r="M31" s="75"/>
      <c r="N31" s="76"/>
      <c r="O31" s="74"/>
      <c r="P31" s="76"/>
      <c r="Q31" s="75"/>
      <c r="R31" s="76"/>
      <c r="S31" s="75"/>
      <c r="T31" s="76"/>
      <c r="U31" s="74"/>
      <c r="V31" s="58"/>
      <c r="W31" s="75"/>
      <c r="X31" s="76"/>
      <c r="Y31" s="75"/>
      <c r="Z31" s="76"/>
      <c r="AA31" s="75"/>
      <c r="AB31" s="76"/>
      <c r="AC31" s="74"/>
      <c r="AD31" s="58"/>
      <c r="AE31" s="75"/>
      <c r="AF31" s="78"/>
    </row>
    <row r="32" spans="1:32" s="20" customFormat="1" ht="14.95" customHeight="1" x14ac:dyDescent="0.25">
      <c r="A32" s="160" t="s">
        <v>86</v>
      </c>
      <c r="B32" s="146" t="s">
        <v>121</v>
      </c>
      <c r="C32" s="70" t="s">
        <v>20</v>
      </c>
      <c r="D32" s="77">
        <v>1</v>
      </c>
      <c r="E32" s="57">
        <f t="shared" si="0"/>
        <v>199</v>
      </c>
      <c r="F32" s="58">
        <f t="shared" si="1"/>
        <v>5.8530092592592592E-2</v>
      </c>
      <c r="G32" s="48">
        <f t="shared" si="2"/>
        <v>2</v>
      </c>
      <c r="H32" s="59">
        <f t="shared" si="3"/>
        <v>0</v>
      </c>
      <c r="I32" s="141">
        <v>100</v>
      </c>
      <c r="J32" s="142">
        <v>2.3981481481481482E-2</v>
      </c>
      <c r="K32" s="193">
        <v>99</v>
      </c>
      <c r="L32" s="194">
        <v>3.4548611111111113E-2</v>
      </c>
      <c r="M32" s="75"/>
      <c r="N32" s="76"/>
      <c r="O32" s="74"/>
      <c r="P32" s="76"/>
      <c r="Q32" s="75"/>
      <c r="R32" s="76"/>
      <c r="S32" s="75"/>
      <c r="T32" s="76"/>
      <c r="U32" s="74"/>
      <c r="V32" s="58"/>
      <c r="W32" s="75"/>
      <c r="X32" s="76"/>
      <c r="Y32" s="75"/>
      <c r="Z32" s="76"/>
      <c r="AA32" s="75"/>
      <c r="AB32" s="76"/>
      <c r="AC32" s="74"/>
      <c r="AD32" s="58"/>
      <c r="AE32" s="75"/>
      <c r="AF32" s="78"/>
    </row>
    <row r="33" spans="1:32" s="20" customFormat="1" ht="14.95" customHeight="1" x14ac:dyDescent="0.25">
      <c r="A33" s="160" t="s">
        <v>93</v>
      </c>
      <c r="B33" s="146" t="s">
        <v>124</v>
      </c>
      <c r="C33" s="70" t="s">
        <v>20</v>
      </c>
      <c r="D33" s="77">
        <v>2</v>
      </c>
      <c r="E33" s="57">
        <f t="shared" si="0"/>
        <v>196</v>
      </c>
      <c r="F33" s="58">
        <f t="shared" si="1"/>
        <v>5.9594907407407409E-2</v>
      </c>
      <c r="G33" s="48">
        <f t="shared" si="2"/>
        <v>2</v>
      </c>
      <c r="H33" s="59">
        <f t="shared" si="3"/>
        <v>0</v>
      </c>
      <c r="I33" s="141">
        <v>96</v>
      </c>
      <c r="J33" s="142">
        <v>2.6817129629629628E-2</v>
      </c>
      <c r="K33" s="193">
        <v>100</v>
      </c>
      <c r="L33" s="194">
        <v>3.2777777777777781E-2</v>
      </c>
      <c r="M33" s="75"/>
      <c r="N33" s="76"/>
      <c r="O33" s="74"/>
      <c r="P33" s="76"/>
      <c r="Q33" s="75"/>
      <c r="R33" s="76"/>
      <c r="S33" s="75"/>
      <c r="T33" s="76"/>
      <c r="U33" s="74"/>
      <c r="V33" s="58"/>
      <c r="W33" s="75"/>
      <c r="X33" s="76"/>
      <c r="Y33" s="75"/>
      <c r="Z33" s="76"/>
      <c r="AA33" s="75"/>
      <c r="AB33" s="76"/>
      <c r="AC33" s="74"/>
      <c r="AD33" s="58"/>
      <c r="AE33" s="75"/>
      <c r="AF33" s="78"/>
    </row>
    <row r="34" spans="1:32" s="20" customFormat="1" ht="14.95" customHeight="1" x14ac:dyDescent="0.25">
      <c r="A34" s="160" t="s">
        <v>84</v>
      </c>
      <c r="B34" s="146" t="s">
        <v>103</v>
      </c>
      <c r="C34" s="70" t="s">
        <v>20</v>
      </c>
      <c r="D34" s="77">
        <v>3</v>
      </c>
      <c r="E34" s="57">
        <f t="shared" si="0"/>
        <v>99</v>
      </c>
      <c r="F34" s="58">
        <f t="shared" si="1"/>
        <v>2.5763888888888888E-2</v>
      </c>
      <c r="G34" s="48">
        <f t="shared" si="2"/>
        <v>1</v>
      </c>
      <c r="H34" s="59">
        <f t="shared" si="3"/>
        <v>0</v>
      </c>
      <c r="I34" s="141">
        <v>99</v>
      </c>
      <c r="J34" s="142">
        <v>2.5763888888888888E-2</v>
      </c>
      <c r="K34" s="74"/>
      <c r="L34" s="58"/>
      <c r="M34" s="75"/>
      <c r="N34" s="76"/>
      <c r="O34" s="74"/>
      <c r="P34" s="76"/>
      <c r="Q34" s="75"/>
      <c r="R34" s="76"/>
      <c r="S34" s="75"/>
      <c r="T34" s="76"/>
      <c r="U34" s="74"/>
      <c r="V34" s="58"/>
      <c r="W34" s="75"/>
      <c r="X34" s="76"/>
      <c r="Y34" s="75"/>
      <c r="Z34" s="76"/>
      <c r="AA34" s="75"/>
      <c r="AB34" s="76"/>
      <c r="AC34" s="74"/>
      <c r="AD34" s="58"/>
      <c r="AE34" s="75"/>
      <c r="AF34" s="78"/>
    </row>
    <row r="35" spans="1:32" s="20" customFormat="1" ht="14.95" customHeight="1" x14ac:dyDescent="0.25">
      <c r="A35" s="160" t="s">
        <v>85</v>
      </c>
      <c r="B35" s="146" t="s">
        <v>122</v>
      </c>
      <c r="C35" s="70" t="s">
        <v>20</v>
      </c>
      <c r="D35" s="77">
        <v>4</v>
      </c>
      <c r="E35" s="79">
        <f t="shared" si="0"/>
        <v>98</v>
      </c>
      <c r="F35" s="80">
        <f t="shared" si="1"/>
        <v>2.6458333333333334E-2</v>
      </c>
      <c r="G35" s="48">
        <f t="shared" si="2"/>
        <v>1</v>
      </c>
      <c r="H35" s="81">
        <f t="shared" si="3"/>
        <v>0</v>
      </c>
      <c r="I35" s="141">
        <v>98</v>
      </c>
      <c r="J35" s="142">
        <v>2.6458333333333334E-2</v>
      </c>
      <c r="K35" s="74"/>
      <c r="L35" s="58"/>
      <c r="M35" s="77"/>
      <c r="N35" s="73"/>
      <c r="O35" s="71"/>
      <c r="P35" s="73"/>
      <c r="Q35" s="77"/>
      <c r="R35" s="73"/>
      <c r="S35" s="77"/>
      <c r="T35" s="73"/>
      <c r="U35" s="74"/>
      <c r="V35" s="58"/>
      <c r="W35" s="75"/>
      <c r="X35" s="76"/>
      <c r="Y35" s="75"/>
      <c r="Z35" s="76"/>
      <c r="AA35" s="75"/>
      <c r="AB35" s="76"/>
      <c r="AC35" s="74"/>
      <c r="AD35" s="58"/>
      <c r="AE35" s="75"/>
      <c r="AF35" s="78"/>
    </row>
    <row r="36" spans="1:32" s="20" customFormat="1" ht="14.95" customHeight="1" x14ac:dyDescent="0.25">
      <c r="A36" s="160" t="s">
        <v>91</v>
      </c>
      <c r="B36" s="146" t="s">
        <v>123</v>
      </c>
      <c r="C36" s="70" t="s">
        <v>20</v>
      </c>
      <c r="D36" s="77">
        <v>5</v>
      </c>
      <c r="E36" s="57">
        <f t="shared" si="0"/>
        <v>97</v>
      </c>
      <c r="F36" s="58">
        <f t="shared" si="1"/>
        <v>2.6550925925925926E-2</v>
      </c>
      <c r="G36" s="48">
        <f t="shared" si="2"/>
        <v>1</v>
      </c>
      <c r="H36" s="59">
        <f t="shared" si="3"/>
        <v>0</v>
      </c>
      <c r="I36" s="141">
        <v>97</v>
      </c>
      <c r="J36" s="142">
        <v>2.6550925925925926E-2</v>
      </c>
      <c r="K36" s="74"/>
      <c r="L36" s="58"/>
      <c r="M36" s="75"/>
      <c r="N36" s="76"/>
      <c r="O36" s="74"/>
      <c r="P36" s="76"/>
      <c r="Q36" s="75"/>
      <c r="R36" s="76"/>
      <c r="S36" s="75"/>
      <c r="T36" s="76"/>
      <c r="U36" s="77"/>
      <c r="V36" s="80"/>
      <c r="W36" s="77"/>
      <c r="X36" s="73"/>
      <c r="Y36" s="77"/>
      <c r="Z36" s="73"/>
      <c r="AA36" s="77"/>
      <c r="AB36" s="73"/>
      <c r="AC36" s="71"/>
      <c r="AD36" s="73"/>
      <c r="AE36" s="77"/>
      <c r="AF36" s="83"/>
    </row>
    <row r="37" spans="1:32" s="20" customFormat="1" ht="14.95" customHeight="1" x14ac:dyDescent="0.25">
      <c r="A37" s="160" t="s">
        <v>94</v>
      </c>
      <c r="B37" s="146" t="s">
        <v>125</v>
      </c>
      <c r="C37" s="70" t="s">
        <v>20</v>
      </c>
      <c r="D37" s="77">
        <v>6</v>
      </c>
      <c r="E37" s="57">
        <f t="shared" ref="E37:E71" si="4">SUM(I37,K37,M37,O37,Q37,S37,U37,W37,Y37,AA37,AC37,AE37)</f>
        <v>95</v>
      </c>
      <c r="F37" s="58">
        <f t="shared" ref="F37:F71" si="5">SUM(J37,L37,N37,P37,R37,T37,V37,X37,Z37,AB37,AD37,AF37)</f>
        <v>3.8252314814814815E-2</v>
      </c>
      <c r="G37" s="48">
        <f t="shared" ref="G37:G71" si="6">COUNT(I37,K37,M37,O37,Q37,S37,U37,W37,Y37,AA37)</f>
        <v>1</v>
      </c>
      <c r="H37" s="59">
        <f t="shared" ref="H37:H71" si="7">COUNT(AC37,AE37)</f>
        <v>0</v>
      </c>
      <c r="I37" s="141">
        <v>95</v>
      </c>
      <c r="J37" s="142">
        <v>3.8252314814814815E-2</v>
      </c>
      <c r="K37" s="74"/>
      <c r="L37" s="58"/>
      <c r="M37" s="77"/>
      <c r="N37" s="73"/>
      <c r="O37" s="71"/>
      <c r="P37" s="73"/>
      <c r="Q37" s="77"/>
      <c r="R37" s="73"/>
      <c r="S37" s="77"/>
      <c r="T37" s="73"/>
      <c r="U37" s="77"/>
      <c r="V37" s="80"/>
      <c r="W37" s="75"/>
      <c r="X37" s="76"/>
      <c r="Y37" s="75"/>
      <c r="Z37" s="76"/>
      <c r="AA37" s="75"/>
      <c r="AB37" s="76"/>
      <c r="AC37" s="74"/>
      <c r="AD37" s="58"/>
      <c r="AE37" s="75"/>
      <c r="AF37" s="78"/>
    </row>
    <row r="38" spans="1:32" s="20" customFormat="1" ht="14.95" customHeight="1" x14ac:dyDescent="0.25">
      <c r="A38" s="160" t="s">
        <v>89</v>
      </c>
      <c r="B38" s="146" t="s">
        <v>126</v>
      </c>
      <c r="C38" s="70" t="s">
        <v>5</v>
      </c>
      <c r="D38" s="77">
        <v>1</v>
      </c>
      <c r="E38" s="57">
        <f t="shared" si="4"/>
        <v>199</v>
      </c>
      <c r="F38" s="58">
        <f t="shared" si="5"/>
        <v>5.9710648148148152E-2</v>
      </c>
      <c r="G38" s="48">
        <f t="shared" si="6"/>
        <v>2</v>
      </c>
      <c r="H38" s="59">
        <f t="shared" si="7"/>
        <v>0</v>
      </c>
      <c r="I38" s="141">
        <v>99</v>
      </c>
      <c r="J38" s="142">
        <v>2.6203703703703705E-2</v>
      </c>
      <c r="K38" s="193">
        <v>100</v>
      </c>
      <c r="L38" s="194">
        <v>3.3506944444444443E-2</v>
      </c>
      <c r="M38" s="75"/>
      <c r="N38" s="76"/>
      <c r="O38" s="74"/>
      <c r="P38" s="76"/>
      <c r="Q38" s="75"/>
      <c r="R38" s="76"/>
      <c r="S38" s="75"/>
      <c r="T38" s="76"/>
      <c r="U38" s="74"/>
      <c r="V38" s="58"/>
      <c r="W38" s="77"/>
      <c r="X38" s="73"/>
      <c r="Y38" s="77"/>
      <c r="Z38" s="73"/>
      <c r="AA38" s="77"/>
      <c r="AB38" s="73"/>
      <c r="AC38" s="71"/>
      <c r="AD38" s="73"/>
      <c r="AE38" s="77"/>
      <c r="AF38" s="83"/>
    </row>
    <row r="39" spans="1:32" s="20" customFormat="1" ht="14.95" customHeight="1" x14ac:dyDescent="0.25">
      <c r="A39" s="160" t="s">
        <v>91</v>
      </c>
      <c r="B39" s="146" t="s">
        <v>128</v>
      </c>
      <c r="C39" s="70" t="s">
        <v>5</v>
      </c>
      <c r="D39" s="77">
        <v>2</v>
      </c>
      <c r="E39" s="57">
        <f t="shared" si="4"/>
        <v>196</v>
      </c>
      <c r="F39" s="58">
        <f t="shared" si="5"/>
        <v>6.1805555555555558E-2</v>
      </c>
      <c r="G39" s="48">
        <f t="shared" si="6"/>
        <v>2</v>
      </c>
      <c r="H39" s="59">
        <f t="shared" si="7"/>
        <v>0</v>
      </c>
      <c r="I39" s="141">
        <v>97</v>
      </c>
      <c r="J39" s="142">
        <v>2.6990740740740742E-2</v>
      </c>
      <c r="K39" s="193">
        <v>99</v>
      </c>
      <c r="L39" s="194">
        <v>3.4814814814814812E-2</v>
      </c>
      <c r="M39" s="77"/>
      <c r="N39" s="73"/>
      <c r="O39" s="71"/>
      <c r="P39" s="73"/>
      <c r="Q39" s="77"/>
      <c r="R39" s="73"/>
      <c r="S39" s="77"/>
      <c r="T39" s="73"/>
      <c r="U39" s="77"/>
      <c r="V39" s="80"/>
      <c r="W39" s="77"/>
      <c r="X39" s="73"/>
      <c r="Y39" s="77"/>
      <c r="Z39" s="73"/>
      <c r="AA39" s="77"/>
      <c r="AB39" s="73"/>
      <c r="AC39" s="71"/>
      <c r="AD39" s="73"/>
      <c r="AE39" s="77"/>
      <c r="AF39" s="83"/>
    </row>
    <row r="40" spans="1:32" s="20" customFormat="1" ht="14.95" customHeight="1" x14ac:dyDescent="0.25">
      <c r="A40" s="160" t="s">
        <v>86</v>
      </c>
      <c r="B40" s="146" t="s">
        <v>129</v>
      </c>
      <c r="C40" s="70" t="s">
        <v>5</v>
      </c>
      <c r="D40" s="77">
        <v>3</v>
      </c>
      <c r="E40" s="57">
        <f t="shared" si="4"/>
        <v>194</v>
      </c>
      <c r="F40" s="58">
        <f t="shared" si="5"/>
        <v>6.5474537037037039E-2</v>
      </c>
      <c r="G40" s="48">
        <f t="shared" si="6"/>
        <v>2</v>
      </c>
      <c r="H40" s="59">
        <f t="shared" si="7"/>
        <v>0</v>
      </c>
      <c r="I40" s="141">
        <v>96</v>
      </c>
      <c r="J40" s="142">
        <v>2.7037037037037037E-2</v>
      </c>
      <c r="K40" s="195">
        <v>98</v>
      </c>
      <c r="L40" s="142">
        <v>3.8437499999999999E-2</v>
      </c>
      <c r="M40" s="77"/>
      <c r="N40" s="73"/>
      <c r="O40" s="71"/>
      <c r="P40" s="73"/>
      <c r="Q40" s="77"/>
      <c r="R40" s="73"/>
      <c r="S40" s="77"/>
      <c r="T40" s="73"/>
      <c r="U40" s="77"/>
      <c r="V40" s="80"/>
      <c r="W40" s="77"/>
      <c r="X40" s="73"/>
      <c r="Y40" s="77"/>
      <c r="Z40" s="73"/>
      <c r="AA40" s="77"/>
      <c r="AB40" s="73"/>
      <c r="AC40" s="71"/>
      <c r="AD40" s="73"/>
      <c r="AE40" s="77"/>
      <c r="AF40" s="83"/>
    </row>
    <row r="41" spans="1:32" s="20" customFormat="1" ht="14.95" customHeight="1" x14ac:dyDescent="0.25">
      <c r="A41" s="160" t="s">
        <v>87</v>
      </c>
      <c r="B41" s="146" t="s">
        <v>130</v>
      </c>
      <c r="C41" s="70" t="s">
        <v>5</v>
      </c>
      <c r="D41" s="77">
        <v>4</v>
      </c>
      <c r="E41" s="57">
        <f t="shared" si="4"/>
        <v>191</v>
      </c>
      <c r="F41" s="58">
        <f t="shared" si="5"/>
        <v>6.8333333333333329E-2</v>
      </c>
      <c r="G41" s="48">
        <f t="shared" si="6"/>
        <v>2</v>
      </c>
      <c r="H41" s="59">
        <f t="shared" si="7"/>
        <v>0</v>
      </c>
      <c r="I41" s="141">
        <v>95</v>
      </c>
      <c r="J41" s="142">
        <v>2.7083333333333334E-2</v>
      </c>
      <c r="K41" s="193">
        <v>96</v>
      </c>
      <c r="L41" s="194">
        <v>4.1250000000000002E-2</v>
      </c>
      <c r="M41" s="77"/>
      <c r="N41" s="73"/>
      <c r="O41" s="71"/>
      <c r="P41" s="73"/>
      <c r="Q41" s="77"/>
      <c r="R41" s="73"/>
      <c r="S41" s="77"/>
      <c r="T41" s="73"/>
      <c r="U41" s="77"/>
      <c r="V41" s="80"/>
      <c r="W41" s="77"/>
      <c r="X41" s="73"/>
      <c r="Y41" s="77"/>
      <c r="Z41" s="73"/>
      <c r="AA41" s="77"/>
      <c r="AB41" s="73"/>
      <c r="AC41" s="71"/>
      <c r="AD41" s="73"/>
      <c r="AE41" s="77"/>
      <c r="AF41" s="83"/>
    </row>
    <row r="42" spans="1:32" s="20" customFormat="1" ht="14.95" customHeight="1" x14ac:dyDescent="0.25">
      <c r="A42" s="160" t="s">
        <v>96</v>
      </c>
      <c r="B42" s="146" t="s">
        <v>133</v>
      </c>
      <c r="C42" s="70" t="s">
        <v>5</v>
      </c>
      <c r="D42" s="77">
        <v>5</v>
      </c>
      <c r="E42" s="79">
        <f t="shared" si="4"/>
        <v>189</v>
      </c>
      <c r="F42" s="80">
        <f t="shared" si="5"/>
        <v>7.2083333333333333E-2</v>
      </c>
      <c r="G42" s="96">
        <f t="shared" si="6"/>
        <v>2</v>
      </c>
      <c r="H42" s="81">
        <f t="shared" si="7"/>
        <v>0</v>
      </c>
      <c r="I42" s="141">
        <v>92</v>
      </c>
      <c r="J42" s="142">
        <v>3.1099537037037037E-2</v>
      </c>
      <c r="K42" s="195">
        <v>97</v>
      </c>
      <c r="L42" s="142">
        <v>4.0983796296296296E-2</v>
      </c>
      <c r="M42" s="77"/>
      <c r="N42" s="73"/>
      <c r="O42" s="71"/>
      <c r="P42" s="73"/>
      <c r="Q42" s="77"/>
      <c r="R42" s="73"/>
      <c r="S42" s="77"/>
      <c r="T42" s="73"/>
      <c r="U42" s="77"/>
      <c r="V42" s="80"/>
      <c r="W42" s="77"/>
      <c r="X42" s="73"/>
      <c r="Y42" s="77"/>
      <c r="Z42" s="73"/>
      <c r="AA42" s="77"/>
      <c r="AB42" s="73"/>
      <c r="AC42" s="71"/>
      <c r="AD42" s="73"/>
      <c r="AE42" s="77"/>
      <c r="AF42" s="83"/>
    </row>
    <row r="43" spans="1:32" s="20" customFormat="1" ht="14.95" customHeight="1" x14ac:dyDescent="0.25">
      <c r="A43" s="160" t="s">
        <v>89</v>
      </c>
      <c r="B43" s="146" t="s">
        <v>134</v>
      </c>
      <c r="C43" s="70" t="s">
        <v>5</v>
      </c>
      <c r="D43" s="77">
        <v>6</v>
      </c>
      <c r="E43" s="57">
        <f t="shared" si="4"/>
        <v>186</v>
      </c>
      <c r="F43" s="58">
        <f t="shared" si="5"/>
        <v>7.4884259259259262E-2</v>
      </c>
      <c r="G43" s="48">
        <f t="shared" si="6"/>
        <v>2</v>
      </c>
      <c r="H43" s="59">
        <f t="shared" si="7"/>
        <v>0</v>
      </c>
      <c r="I43" s="141">
        <v>91</v>
      </c>
      <c r="J43" s="142">
        <v>3.1747685185185184E-2</v>
      </c>
      <c r="K43" s="195">
        <v>95</v>
      </c>
      <c r="L43" s="142">
        <v>4.3136574074074077E-2</v>
      </c>
      <c r="M43" s="77"/>
      <c r="N43" s="73"/>
      <c r="O43" s="71"/>
      <c r="P43" s="73"/>
      <c r="Q43" s="77"/>
      <c r="R43" s="73"/>
      <c r="S43" s="77"/>
      <c r="T43" s="73"/>
      <c r="U43" s="77"/>
      <c r="V43" s="80"/>
      <c r="W43" s="77"/>
      <c r="X43" s="73"/>
      <c r="Y43" s="77"/>
      <c r="Z43" s="73"/>
      <c r="AA43" s="77"/>
      <c r="AB43" s="73"/>
      <c r="AC43" s="71"/>
      <c r="AD43" s="73"/>
      <c r="AE43" s="77"/>
      <c r="AF43" s="83"/>
    </row>
    <row r="44" spans="1:32" s="20" customFormat="1" ht="14.95" customHeight="1" x14ac:dyDescent="0.25">
      <c r="A44" s="160" t="s">
        <v>94</v>
      </c>
      <c r="B44" s="146" t="s">
        <v>137</v>
      </c>
      <c r="C44" s="70" t="s">
        <v>5</v>
      </c>
      <c r="D44" s="77">
        <v>7</v>
      </c>
      <c r="E44" s="79">
        <f t="shared" si="4"/>
        <v>182</v>
      </c>
      <c r="F44" s="80">
        <f t="shared" si="5"/>
        <v>8.0763888888888885E-2</v>
      </c>
      <c r="G44" s="48">
        <f t="shared" si="6"/>
        <v>2</v>
      </c>
      <c r="H44" s="81">
        <f t="shared" si="7"/>
        <v>0</v>
      </c>
      <c r="I44" s="141">
        <v>88</v>
      </c>
      <c r="J44" s="142">
        <v>3.6284722222222225E-2</v>
      </c>
      <c r="K44" s="195">
        <v>94</v>
      </c>
      <c r="L44" s="142">
        <v>4.4479166666666667E-2</v>
      </c>
      <c r="M44" s="77"/>
      <c r="N44" s="73"/>
      <c r="O44" s="71"/>
      <c r="P44" s="73"/>
      <c r="Q44" s="77"/>
      <c r="R44" s="73"/>
      <c r="S44" s="77"/>
      <c r="T44" s="73"/>
      <c r="U44" s="77"/>
      <c r="V44" s="80"/>
      <c r="W44" s="77"/>
      <c r="X44" s="73"/>
      <c r="Y44" s="77"/>
      <c r="Z44" s="73"/>
      <c r="AA44" s="77"/>
      <c r="AB44" s="73"/>
      <c r="AC44" s="71"/>
      <c r="AD44" s="73"/>
      <c r="AE44" s="77"/>
      <c r="AF44" s="83"/>
    </row>
    <row r="45" spans="1:32" s="20" customFormat="1" ht="14.95" customHeight="1" x14ac:dyDescent="0.25">
      <c r="A45" s="160" t="s">
        <v>92</v>
      </c>
      <c r="B45" s="146" t="s">
        <v>158</v>
      </c>
      <c r="C45" s="70" t="s">
        <v>5</v>
      </c>
      <c r="D45" s="77">
        <v>8</v>
      </c>
      <c r="E45" s="79">
        <f t="shared" si="4"/>
        <v>100</v>
      </c>
      <c r="F45" s="80">
        <f t="shared" si="5"/>
        <v>2.5243055555555557E-2</v>
      </c>
      <c r="G45" s="48">
        <f t="shared" si="6"/>
        <v>1</v>
      </c>
      <c r="H45" s="81">
        <f t="shared" si="7"/>
        <v>0</v>
      </c>
      <c r="I45" s="141">
        <v>100</v>
      </c>
      <c r="J45" s="142">
        <v>2.5243055555555557E-2</v>
      </c>
      <c r="K45" s="74"/>
      <c r="L45" s="58"/>
      <c r="M45" s="77"/>
      <c r="N45" s="73"/>
      <c r="O45" s="71"/>
      <c r="P45" s="73"/>
      <c r="Q45" s="77"/>
      <c r="R45" s="73"/>
      <c r="S45" s="77"/>
      <c r="T45" s="73"/>
      <c r="U45" s="77"/>
      <c r="V45" s="80"/>
      <c r="W45" s="77"/>
      <c r="X45" s="73"/>
      <c r="Y45" s="77"/>
      <c r="Z45" s="73"/>
      <c r="AA45" s="77"/>
      <c r="AB45" s="73"/>
      <c r="AC45" s="71"/>
      <c r="AD45" s="73"/>
      <c r="AE45" s="77"/>
      <c r="AF45" s="83"/>
    </row>
    <row r="46" spans="1:32" s="20" customFormat="1" ht="14.95" customHeight="1" x14ac:dyDescent="0.25">
      <c r="A46" s="160" t="s">
        <v>95</v>
      </c>
      <c r="B46" s="146" t="s">
        <v>127</v>
      </c>
      <c r="C46" s="70" t="s">
        <v>5</v>
      </c>
      <c r="D46" s="77">
        <v>9</v>
      </c>
      <c r="E46" s="57">
        <f t="shared" si="4"/>
        <v>98</v>
      </c>
      <c r="F46" s="58">
        <f t="shared" si="5"/>
        <v>2.6458333333333334E-2</v>
      </c>
      <c r="G46" s="48">
        <f t="shared" si="6"/>
        <v>1</v>
      </c>
      <c r="H46" s="59">
        <f t="shared" si="7"/>
        <v>0</v>
      </c>
      <c r="I46" s="141">
        <v>98</v>
      </c>
      <c r="J46" s="142">
        <v>2.6458333333333334E-2</v>
      </c>
      <c r="K46" s="71"/>
      <c r="L46" s="73"/>
      <c r="M46" s="77"/>
      <c r="N46" s="73"/>
      <c r="O46" s="71"/>
      <c r="P46" s="73"/>
      <c r="Q46" s="77"/>
      <c r="R46" s="73"/>
      <c r="S46" s="77"/>
      <c r="T46" s="73"/>
      <c r="U46" s="77"/>
      <c r="V46" s="80"/>
      <c r="W46" s="77"/>
      <c r="X46" s="73"/>
      <c r="Y46" s="77"/>
      <c r="Z46" s="73"/>
      <c r="AA46" s="77"/>
      <c r="AB46" s="73"/>
      <c r="AC46" s="71"/>
      <c r="AD46" s="73"/>
      <c r="AE46" s="77"/>
      <c r="AF46" s="83"/>
    </row>
    <row r="47" spans="1:32" s="20" customFormat="1" ht="14.95" customHeight="1" x14ac:dyDescent="0.25">
      <c r="A47" s="160" t="s">
        <v>94</v>
      </c>
      <c r="B47" s="146" t="s">
        <v>131</v>
      </c>
      <c r="C47" s="70" t="s">
        <v>5</v>
      </c>
      <c r="D47" s="77">
        <v>10</v>
      </c>
      <c r="E47" s="79">
        <f t="shared" si="4"/>
        <v>94</v>
      </c>
      <c r="F47" s="80">
        <f t="shared" si="5"/>
        <v>2.7523148148148147E-2</v>
      </c>
      <c r="G47" s="48">
        <f t="shared" si="6"/>
        <v>1</v>
      </c>
      <c r="H47" s="81">
        <f t="shared" si="7"/>
        <v>0</v>
      </c>
      <c r="I47" s="141">
        <v>94</v>
      </c>
      <c r="J47" s="142">
        <v>2.7523148148148147E-2</v>
      </c>
      <c r="K47" s="74"/>
      <c r="L47" s="58"/>
      <c r="M47" s="77"/>
      <c r="N47" s="73"/>
      <c r="O47" s="71"/>
      <c r="P47" s="73"/>
      <c r="Q47" s="77"/>
      <c r="R47" s="73"/>
      <c r="S47" s="77"/>
      <c r="T47" s="73"/>
      <c r="U47" s="77"/>
      <c r="V47" s="80"/>
      <c r="W47" s="77"/>
      <c r="X47" s="73"/>
      <c r="Y47" s="77"/>
      <c r="Z47" s="73"/>
      <c r="AA47" s="77"/>
      <c r="AB47" s="73"/>
      <c r="AC47" s="71"/>
      <c r="AD47" s="73"/>
      <c r="AE47" s="77"/>
      <c r="AF47" s="83"/>
    </row>
    <row r="48" spans="1:32" s="20" customFormat="1" ht="14.95" customHeight="1" x14ac:dyDescent="0.25">
      <c r="A48" s="160" t="s">
        <v>85</v>
      </c>
      <c r="B48" s="146" t="s">
        <v>132</v>
      </c>
      <c r="C48" s="70" t="s">
        <v>5</v>
      </c>
      <c r="D48" s="77">
        <v>11</v>
      </c>
      <c r="E48" s="57">
        <f t="shared" si="4"/>
        <v>93</v>
      </c>
      <c r="F48" s="58">
        <f t="shared" si="5"/>
        <v>2.7893518518518519E-2</v>
      </c>
      <c r="G48" s="48">
        <f t="shared" si="6"/>
        <v>1</v>
      </c>
      <c r="H48" s="59">
        <f t="shared" si="7"/>
        <v>0</v>
      </c>
      <c r="I48" s="141">
        <v>93</v>
      </c>
      <c r="J48" s="142">
        <v>2.7893518518518519E-2</v>
      </c>
      <c r="K48" s="71"/>
      <c r="L48" s="73"/>
      <c r="M48" s="77"/>
      <c r="N48" s="73"/>
      <c r="O48" s="71"/>
      <c r="P48" s="73"/>
      <c r="Q48" s="77"/>
      <c r="R48" s="73"/>
      <c r="S48" s="77"/>
      <c r="T48" s="73"/>
      <c r="U48" s="77"/>
      <c r="V48" s="80"/>
      <c r="W48" s="77"/>
      <c r="X48" s="73"/>
      <c r="Y48" s="77"/>
      <c r="Z48" s="73"/>
      <c r="AA48" s="77"/>
      <c r="AB48" s="73"/>
      <c r="AC48" s="71"/>
      <c r="AD48" s="73"/>
      <c r="AE48" s="77"/>
      <c r="AF48" s="83"/>
    </row>
    <row r="49" spans="1:32" s="20" customFormat="1" ht="14.95" customHeight="1" x14ac:dyDescent="0.25">
      <c r="A49" s="160" t="s">
        <v>71</v>
      </c>
      <c r="B49" s="146" t="s">
        <v>136</v>
      </c>
      <c r="C49" s="70" t="s">
        <v>5</v>
      </c>
      <c r="D49" s="77">
        <v>11</v>
      </c>
      <c r="E49" s="79">
        <f t="shared" si="4"/>
        <v>93</v>
      </c>
      <c r="F49" s="80">
        <f t="shared" si="5"/>
        <v>5.4247685185185184E-2</v>
      </c>
      <c r="G49" s="48">
        <f t="shared" si="6"/>
        <v>1</v>
      </c>
      <c r="H49" s="81">
        <f t="shared" si="7"/>
        <v>0</v>
      </c>
      <c r="I49" s="72"/>
      <c r="J49" s="73"/>
      <c r="K49" s="195">
        <v>93</v>
      </c>
      <c r="L49" s="142">
        <v>5.4247685185185184E-2</v>
      </c>
      <c r="M49" s="77"/>
      <c r="N49" s="73"/>
      <c r="O49" s="71"/>
      <c r="P49" s="73"/>
      <c r="Q49" s="77"/>
      <c r="R49" s="73"/>
      <c r="S49" s="77"/>
      <c r="T49" s="73"/>
      <c r="U49" s="77"/>
      <c r="V49" s="80"/>
      <c r="W49" s="77"/>
      <c r="X49" s="73"/>
      <c r="Y49" s="77"/>
      <c r="Z49" s="73"/>
      <c r="AA49" s="77"/>
      <c r="AB49" s="73"/>
      <c r="AC49" s="71"/>
      <c r="AD49" s="73"/>
      <c r="AE49" s="77"/>
      <c r="AF49" s="83"/>
    </row>
    <row r="50" spans="1:32" s="20" customFormat="1" ht="14.95" customHeight="1" x14ac:dyDescent="0.25">
      <c r="A50" s="160" t="s">
        <v>85</v>
      </c>
      <c r="B50" s="146" t="s">
        <v>135</v>
      </c>
      <c r="C50" s="70" t="s">
        <v>5</v>
      </c>
      <c r="D50" s="77">
        <v>13</v>
      </c>
      <c r="E50" s="57">
        <f t="shared" si="4"/>
        <v>90</v>
      </c>
      <c r="F50" s="58">
        <f t="shared" si="5"/>
        <v>3.2615740740740744E-2</v>
      </c>
      <c r="G50" s="48">
        <f t="shared" si="6"/>
        <v>1</v>
      </c>
      <c r="H50" s="59">
        <f t="shared" si="7"/>
        <v>0</v>
      </c>
      <c r="I50" s="141">
        <v>90</v>
      </c>
      <c r="J50" s="142">
        <v>3.2615740740740744E-2</v>
      </c>
      <c r="K50" s="74"/>
      <c r="L50" s="58"/>
      <c r="M50" s="77"/>
      <c r="N50" s="73"/>
      <c r="O50" s="71"/>
      <c r="P50" s="73"/>
      <c r="Q50" s="77"/>
      <c r="R50" s="73"/>
      <c r="S50" s="77"/>
      <c r="T50" s="73"/>
      <c r="U50" s="77"/>
      <c r="V50" s="80"/>
      <c r="W50" s="77"/>
      <c r="X50" s="73"/>
      <c r="Y50" s="77"/>
      <c r="Z50" s="73"/>
      <c r="AA50" s="77"/>
      <c r="AB50" s="73"/>
      <c r="AC50" s="71"/>
      <c r="AD50" s="73"/>
      <c r="AE50" s="77"/>
      <c r="AF50" s="83"/>
    </row>
    <row r="51" spans="1:32" s="20" customFormat="1" ht="14.95" customHeight="1" x14ac:dyDescent="0.25">
      <c r="A51" s="160" t="s">
        <v>71</v>
      </c>
      <c r="B51" s="146" t="s">
        <v>136</v>
      </c>
      <c r="C51" s="70" t="s">
        <v>5</v>
      </c>
      <c r="D51" s="77">
        <v>14</v>
      </c>
      <c r="E51" s="79">
        <f t="shared" si="4"/>
        <v>89</v>
      </c>
      <c r="F51" s="80">
        <f t="shared" si="5"/>
        <v>3.3969907407407407E-2</v>
      </c>
      <c r="G51" s="48">
        <f t="shared" si="6"/>
        <v>1</v>
      </c>
      <c r="H51" s="81">
        <f t="shared" si="7"/>
        <v>0</v>
      </c>
      <c r="I51" s="141">
        <v>89</v>
      </c>
      <c r="J51" s="142">
        <v>3.3969907407407407E-2</v>
      </c>
      <c r="K51" s="71"/>
      <c r="L51" s="73"/>
      <c r="M51" s="77"/>
      <c r="N51" s="73"/>
      <c r="O51" s="71"/>
      <c r="P51" s="73"/>
      <c r="Q51" s="77"/>
      <c r="R51" s="73"/>
      <c r="S51" s="77"/>
      <c r="T51" s="73"/>
      <c r="U51" s="77"/>
      <c r="V51" s="80"/>
      <c r="W51" s="77"/>
      <c r="X51" s="73"/>
      <c r="Y51" s="77"/>
      <c r="Z51" s="73"/>
      <c r="AA51" s="77"/>
      <c r="AB51" s="73"/>
      <c r="AC51" s="71"/>
      <c r="AD51" s="73"/>
      <c r="AE51" s="77"/>
      <c r="AF51" s="83"/>
    </row>
    <row r="52" spans="1:32" s="20" customFormat="1" ht="14.95" customHeight="1" x14ac:dyDescent="0.25">
      <c r="A52" s="160" t="s">
        <v>97</v>
      </c>
      <c r="B52" s="146" t="s">
        <v>138</v>
      </c>
      <c r="C52" s="70" t="s">
        <v>0</v>
      </c>
      <c r="D52" s="77">
        <v>1</v>
      </c>
      <c r="E52" s="79">
        <f t="shared" si="4"/>
        <v>200</v>
      </c>
      <c r="F52" s="80">
        <f t="shared" si="5"/>
        <v>5.7499999999999996E-2</v>
      </c>
      <c r="G52" s="48">
        <f t="shared" si="6"/>
        <v>2</v>
      </c>
      <c r="H52" s="81">
        <f t="shared" si="7"/>
        <v>0</v>
      </c>
      <c r="I52" s="141">
        <v>100</v>
      </c>
      <c r="J52" s="142">
        <v>2.5243055555555557E-2</v>
      </c>
      <c r="K52" s="193">
        <v>100</v>
      </c>
      <c r="L52" s="194">
        <v>3.2256944444444442E-2</v>
      </c>
      <c r="M52" s="77"/>
      <c r="N52" s="73"/>
      <c r="O52" s="71"/>
      <c r="P52" s="73"/>
      <c r="Q52" s="77"/>
      <c r="R52" s="73"/>
      <c r="S52" s="77"/>
      <c r="T52" s="73"/>
      <c r="U52" s="77"/>
      <c r="V52" s="80"/>
      <c r="W52" s="77"/>
      <c r="X52" s="73"/>
      <c r="Y52" s="77"/>
      <c r="Z52" s="73"/>
      <c r="AA52" s="77"/>
      <c r="AB52" s="73"/>
      <c r="AC52" s="71"/>
      <c r="AD52" s="73"/>
      <c r="AE52" s="77"/>
      <c r="AF52" s="83"/>
    </row>
    <row r="53" spans="1:32" s="20" customFormat="1" ht="14.95" customHeight="1" x14ac:dyDescent="0.25">
      <c r="A53" s="160" t="s">
        <v>86</v>
      </c>
      <c r="B53" s="146" t="s">
        <v>139</v>
      </c>
      <c r="C53" s="70" t="s">
        <v>0</v>
      </c>
      <c r="D53" s="77">
        <v>2</v>
      </c>
      <c r="E53" s="57">
        <f t="shared" si="4"/>
        <v>198</v>
      </c>
      <c r="F53" s="58">
        <f t="shared" si="5"/>
        <v>6.12962962962963E-2</v>
      </c>
      <c r="G53" s="48">
        <f t="shared" si="6"/>
        <v>2</v>
      </c>
      <c r="H53" s="59">
        <f t="shared" si="7"/>
        <v>0</v>
      </c>
      <c r="I53" s="141">
        <v>99</v>
      </c>
      <c r="J53" s="142">
        <v>2.5636574074074076E-2</v>
      </c>
      <c r="K53" s="195">
        <v>99</v>
      </c>
      <c r="L53" s="142">
        <v>3.5659722222222225E-2</v>
      </c>
      <c r="M53" s="77"/>
      <c r="N53" s="73"/>
      <c r="O53" s="71"/>
      <c r="P53" s="73"/>
      <c r="Q53" s="77"/>
      <c r="R53" s="73"/>
      <c r="S53" s="77"/>
      <c r="T53" s="73"/>
      <c r="U53" s="77"/>
      <c r="V53" s="80"/>
      <c r="W53" s="77"/>
      <c r="X53" s="73"/>
      <c r="Y53" s="77"/>
      <c r="Z53" s="73"/>
      <c r="AA53" s="77"/>
      <c r="AB53" s="73"/>
      <c r="AC53" s="71"/>
      <c r="AD53" s="73"/>
      <c r="AE53" s="77"/>
      <c r="AF53" s="83"/>
    </row>
    <row r="54" spans="1:32" s="20" customFormat="1" ht="14.95" customHeight="1" x14ac:dyDescent="0.25">
      <c r="A54" s="160" t="s">
        <v>91</v>
      </c>
      <c r="B54" s="146" t="s">
        <v>159</v>
      </c>
      <c r="C54" s="70" t="s">
        <v>0</v>
      </c>
      <c r="D54" s="77">
        <v>3</v>
      </c>
      <c r="E54" s="79">
        <f t="shared" si="4"/>
        <v>196</v>
      </c>
      <c r="F54" s="80">
        <f t="shared" si="5"/>
        <v>6.3541666666666663E-2</v>
      </c>
      <c r="G54" s="48">
        <f t="shared" si="6"/>
        <v>2</v>
      </c>
      <c r="H54" s="81">
        <f t="shared" si="7"/>
        <v>0</v>
      </c>
      <c r="I54" s="141">
        <v>98</v>
      </c>
      <c r="J54" s="142">
        <v>2.7777777777777776E-2</v>
      </c>
      <c r="K54" s="195">
        <v>98</v>
      </c>
      <c r="L54" s="142">
        <v>3.5763888888888887E-2</v>
      </c>
      <c r="M54" s="77"/>
      <c r="N54" s="73"/>
      <c r="O54" s="71"/>
      <c r="P54" s="73"/>
      <c r="Q54" s="77"/>
      <c r="R54" s="73"/>
      <c r="S54" s="77"/>
      <c r="T54" s="73"/>
      <c r="U54" s="77"/>
      <c r="V54" s="80"/>
      <c r="W54" s="77"/>
      <c r="X54" s="73"/>
      <c r="Y54" s="77"/>
      <c r="Z54" s="73"/>
      <c r="AA54" s="77"/>
      <c r="AB54" s="73"/>
      <c r="AC54" s="71"/>
      <c r="AD54" s="73"/>
      <c r="AE54" s="77"/>
      <c r="AF54" s="83"/>
    </row>
    <row r="55" spans="1:32" s="20" customFormat="1" ht="14.95" customHeight="1" x14ac:dyDescent="0.25">
      <c r="A55" s="160" t="s">
        <v>98</v>
      </c>
      <c r="B55" s="146" t="s">
        <v>140</v>
      </c>
      <c r="C55" s="70" t="s">
        <v>0</v>
      </c>
      <c r="D55" s="77">
        <v>4</v>
      </c>
      <c r="E55" s="79">
        <f t="shared" si="4"/>
        <v>194</v>
      </c>
      <c r="F55" s="80">
        <f t="shared" si="5"/>
        <v>6.9814814814814816E-2</v>
      </c>
      <c r="G55" s="48">
        <f t="shared" si="6"/>
        <v>2</v>
      </c>
      <c r="H55" s="81">
        <f t="shared" si="7"/>
        <v>0</v>
      </c>
      <c r="I55" s="141">
        <v>97</v>
      </c>
      <c r="J55" s="142">
        <v>3.0277777777777778E-2</v>
      </c>
      <c r="K55" s="193">
        <v>97</v>
      </c>
      <c r="L55" s="194">
        <v>3.9537037037037037E-2</v>
      </c>
      <c r="M55" s="77"/>
      <c r="N55" s="73"/>
      <c r="O55" s="71"/>
      <c r="P55" s="73"/>
      <c r="Q55" s="77"/>
      <c r="R55" s="73"/>
      <c r="S55" s="77"/>
      <c r="T55" s="73"/>
      <c r="U55" s="77"/>
      <c r="V55" s="80"/>
      <c r="W55" s="77"/>
      <c r="X55" s="73"/>
      <c r="Y55" s="77"/>
      <c r="Z55" s="73"/>
      <c r="AA55" s="77"/>
      <c r="AB55" s="73"/>
      <c r="AC55" s="71"/>
      <c r="AD55" s="73"/>
      <c r="AE55" s="77"/>
      <c r="AF55" s="83"/>
    </row>
    <row r="56" spans="1:32" s="20" customFormat="1" ht="14.95" customHeight="1" x14ac:dyDescent="0.25">
      <c r="A56" s="160" t="s">
        <v>96</v>
      </c>
      <c r="B56" s="146" t="s">
        <v>141</v>
      </c>
      <c r="C56" s="70" t="s">
        <v>0</v>
      </c>
      <c r="D56" s="77">
        <v>5</v>
      </c>
      <c r="E56" s="79">
        <f t="shared" si="4"/>
        <v>191</v>
      </c>
      <c r="F56" s="80">
        <f t="shared" si="5"/>
        <v>9.1284722222222225E-2</v>
      </c>
      <c r="G56" s="48">
        <f t="shared" si="6"/>
        <v>2</v>
      </c>
      <c r="H56" s="81">
        <f t="shared" si="7"/>
        <v>0</v>
      </c>
      <c r="I56" s="141">
        <v>96</v>
      </c>
      <c r="J56" s="142">
        <v>3.6400462962962961E-2</v>
      </c>
      <c r="K56" s="195">
        <v>95</v>
      </c>
      <c r="L56" s="142">
        <v>5.4884259259259258E-2</v>
      </c>
      <c r="M56" s="77"/>
      <c r="N56" s="73"/>
      <c r="O56" s="71"/>
      <c r="P56" s="73"/>
      <c r="Q56" s="77"/>
      <c r="R56" s="73"/>
      <c r="S56" s="77"/>
      <c r="T56" s="73"/>
      <c r="U56" s="77"/>
      <c r="V56" s="80"/>
      <c r="W56" s="77"/>
      <c r="X56" s="73"/>
      <c r="Y56" s="77"/>
      <c r="Z56" s="73"/>
      <c r="AA56" s="77"/>
      <c r="AB56" s="73"/>
      <c r="AC56" s="71"/>
      <c r="AD56" s="73"/>
      <c r="AE56" s="77"/>
      <c r="AF56" s="83"/>
    </row>
    <row r="57" spans="1:32" s="20" customFormat="1" ht="14.95" customHeight="1" x14ac:dyDescent="0.25">
      <c r="A57" s="160" t="s">
        <v>86</v>
      </c>
      <c r="B57" s="146" t="s">
        <v>143</v>
      </c>
      <c r="C57" s="70" t="s">
        <v>0</v>
      </c>
      <c r="D57" s="77">
        <v>6</v>
      </c>
      <c r="E57" s="79">
        <f t="shared" si="4"/>
        <v>190</v>
      </c>
      <c r="F57" s="80">
        <f t="shared" si="5"/>
        <v>7.8773148148148148E-2</v>
      </c>
      <c r="G57" s="48">
        <f t="shared" si="6"/>
        <v>2</v>
      </c>
      <c r="H57" s="81">
        <f t="shared" si="7"/>
        <v>0</v>
      </c>
      <c r="I57" s="141">
        <v>94</v>
      </c>
      <c r="J57" s="142">
        <v>3.8877314814814816E-2</v>
      </c>
      <c r="K57" s="195">
        <v>96</v>
      </c>
      <c r="L57" s="142">
        <v>3.9895833333333332E-2</v>
      </c>
      <c r="M57" s="77"/>
      <c r="N57" s="73"/>
      <c r="O57" s="71"/>
      <c r="P57" s="73"/>
      <c r="Q57" s="77"/>
      <c r="R57" s="73"/>
      <c r="S57" s="77"/>
      <c r="T57" s="73"/>
      <c r="U57" s="77"/>
      <c r="V57" s="80"/>
      <c r="W57" s="77"/>
      <c r="X57" s="73"/>
      <c r="Y57" s="77"/>
      <c r="Z57" s="73"/>
      <c r="AA57" s="77"/>
      <c r="AB57" s="73"/>
      <c r="AC57" s="71"/>
      <c r="AD57" s="73"/>
      <c r="AE57" s="77"/>
      <c r="AF57" s="83"/>
    </row>
    <row r="58" spans="1:32" s="20" customFormat="1" ht="14.95" customHeight="1" x14ac:dyDescent="0.25">
      <c r="A58" s="160" t="s">
        <v>91</v>
      </c>
      <c r="B58" s="146" t="s">
        <v>142</v>
      </c>
      <c r="C58" s="70" t="s">
        <v>0</v>
      </c>
      <c r="D58" s="77">
        <v>7</v>
      </c>
      <c r="E58" s="57">
        <f t="shared" si="4"/>
        <v>95</v>
      </c>
      <c r="F58" s="58">
        <f t="shared" si="5"/>
        <v>3.6898148148148145E-2</v>
      </c>
      <c r="G58" s="48">
        <f t="shared" si="6"/>
        <v>1</v>
      </c>
      <c r="H58" s="59">
        <f t="shared" si="7"/>
        <v>0</v>
      </c>
      <c r="I58" s="141">
        <v>95</v>
      </c>
      <c r="J58" s="142">
        <v>3.6898148148148145E-2</v>
      </c>
      <c r="K58" s="71"/>
      <c r="L58" s="73"/>
      <c r="M58" s="77"/>
      <c r="N58" s="73"/>
      <c r="O58" s="71"/>
      <c r="P58" s="73"/>
      <c r="Q58" s="77"/>
      <c r="R58" s="73"/>
      <c r="S58" s="77"/>
      <c r="T58" s="73"/>
      <c r="U58" s="77"/>
      <c r="V58" s="80"/>
      <c r="W58" s="77"/>
      <c r="X58" s="73"/>
      <c r="Y58" s="77"/>
      <c r="Z58" s="73"/>
      <c r="AA58" s="77"/>
      <c r="AB58" s="73"/>
      <c r="AC58" s="71"/>
      <c r="AD58" s="73"/>
      <c r="AE58" s="77"/>
      <c r="AF58" s="83"/>
    </row>
    <row r="59" spans="1:32" s="20" customFormat="1" ht="14.95" customHeight="1" x14ac:dyDescent="0.25">
      <c r="A59" s="160" t="s">
        <v>99</v>
      </c>
      <c r="B59" s="146" t="s">
        <v>144</v>
      </c>
      <c r="C59" s="70" t="s">
        <v>0</v>
      </c>
      <c r="D59" s="77">
        <v>8</v>
      </c>
      <c r="E59" s="79">
        <f t="shared" si="4"/>
        <v>93</v>
      </c>
      <c r="F59" s="80">
        <f t="shared" si="5"/>
        <v>4.9155092592592591E-2</v>
      </c>
      <c r="G59" s="96">
        <f t="shared" si="6"/>
        <v>1</v>
      </c>
      <c r="H59" s="81">
        <f t="shared" si="7"/>
        <v>0</v>
      </c>
      <c r="I59" s="141">
        <v>93</v>
      </c>
      <c r="J59" s="142">
        <v>4.9155092592592591E-2</v>
      </c>
      <c r="K59" s="71"/>
      <c r="L59" s="73"/>
      <c r="M59" s="77"/>
      <c r="N59" s="73"/>
      <c r="O59" s="71"/>
      <c r="P59" s="73"/>
      <c r="Q59" s="77"/>
      <c r="R59" s="73"/>
      <c r="S59" s="77"/>
      <c r="T59" s="73"/>
      <c r="U59" s="77"/>
      <c r="V59" s="80"/>
      <c r="W59" s="77"/>
      <c r="X59" s="73"/>
      <c r="Y59" s="77"/>
      <c r="Z59" s="73"/>
      <c r="AA59" s="77"/>
      <c r="AB59" s="73"/>
      <c r="AC59" s="71"/>
      <c r="AD59" s="73"/>
      <c r="AE59" s="77"/>
      <c r="AF59" s="83"/>
    </row>
    <row r="60" spans="1:32" s="20" customFormat="1" ht="14.95" customHeight="1" x14ac:dyDescent="0.25">
      <c r="A60" s="160" t="s">
        <v>97</v>
      </c>
      <c r="B60" s="146" t="s">
        <v>146</v>
      </c>
      <c r="C60" s="70" t="s">
        <v>6</v>
      </c>
      <c r="D60" s="77">
        <v>1</v>
      </c>
      <c r="E60" s="79">
        <f t="shared" si="4"/>
        <v>199</v>
      </c>
      <c r="F60" s="80">
        <f t="shared" si="5"/>
        <v>6.7881944444444439E-2</v>
      </c>
      <c r="G60" s="48">
        <f t="shared" si="6"/>
        <v>2</v>
      </c>
      <c r="H60" s="81">
        <f t="shared" si="7"/>
        <v>0</v>
      </c>
      <c r="I60" s="141">
        <v>99</v>
      </c>
      <c r="J60" s="142">
        <v>2.9594907407407407E-2</v>
      </c>
      <c r="K60" s="195">
        <v>100</v>
      </c>
      <c r="L60" s="142">
        <v>3.8287037037037036E-2</v>
      </c>
      <c r="M60" s="77"/>
      <c r="N60" s="73"/>
      <c r="O60" s="71"/>
      <c r="P60" s="73"/>
      <c r="Q60" s="77"/>
      <c r="R60" s="73"/>
      <c r="S60" s="77"/>
      <c r="T60" s="73"/>
      <c r="U60" s="77"/>
      <c r="V60" s="80"/>
      <c r="W60" s="77"/>
      <c r="X60" s="73"/>
      <c r="Y60" s="77"/>
      <c r="Z60" s="73"/>
      <c r="AA60" s="77"/>
      <c r="AB60" s="73"/>
      <c r="AC60" s="71"/>
      <c r="AD60" s="73"/>
      <c r="AE60" s="77"/>
      <c r="AF60" s="83"/>
    </row>
    <row r="61" spans="1:32" s="20" customFormat="1" ht="14.95" customHeight="1" x14ac:dyDescent="0.25">
      <c r="A61" s="160" t="s">
        <v>91</v>
      </c>
      <c r="B61" s="146" t="s">
        <v>145</v>
      </c>
      <c r="C61" s="70" t="s">
        <v>6</v>
      </c>
      <c r="D61" s="77">
        <v>2</v>
      </c>
      <c r="E61" s="57">
        <f t="shared" si="4"/>
        <v>198</v>
      </c>
      <c r="F61" s="58">
        <f t="shared" si="5"/>
        <v>6.4456018518518524E-2</v>
      </c>
      <c r="G61" s="48">
        <f t="shared" si="6"/>
        <v>2</v>
      </c>
      <c r="H61" s="59">
        <f t="shared" si="7"/>
        <v>0</v>
      </c>
      <c r="I61" s="141">
        <v>100</v>
      </c>
      <c r="J61" s="142">
        <v>2.5590277777777778E-2</v>
      </c>
      <c r="K61" s="195">
        <v>98</v>
      </c>
      <c r="L61" s="142">
        <v>3.8865740740740742E-2</v>
      </c>
      <c r="M61" s="77"/>
      <c r="N61" s="73"/>
      <c r="O61" s="71"/>
      <c r="P61" s="73"/>
      <c r="Q61" s="77"/>
      <c r="R61" s="73"/>
      <c r="S61" s="77"/>
      <c r="T61" s="73"/>
      <c r="U61" s="77"/>
      <c r="V61" s="80"/>
      <c r="W61" s="77"/>
      <c r="X61" s="73"/>
      <c r="Y61" s="77"/>
      <c r="Z61" s="73"/>
      <c r="AA61" s="77"/>
      <c r="AB61" s="73"/>
      <c r="AC61" s="71"/>
      <c r="AD61" s="73"/>
      <c r="AE61" s="77"/>
      <c r="AF61" s="83"/>
    </row>
    <row r="62" spans="1:32" s="20" customFormat="1" ht="14.95" customHeight="1" x14ac:dyDescent="0.25">
      <c r="A62" s="160" t="s">
        <v>98</v>
      </c>
      <c r="B62" s="146" t="s">
        <v>147</v>
      </c>
      <c r="C62" s="70" t="s">
        <v>6</v>
      </c>
      <c r="D62" s="77">
        <v>3</v>
      </c>
      <c r="E62" s="79">
        <f t="shared" si="4"/>
        <v>197</v>
      </c>
      <c r="F62" s="80">
        <f t="shared" si="5"/>
        <v>6.9722222222222213E-2</v>
      </c>
      <c r="G62" s="48">
        <f t="shared" si="6"/>
        <v>2</v>
      </c>
      <c r="H62" s="81">
        <f t="shared" si="7"/>
        <v>0</v>
      </c>
      <c r="I62" s="141">
        <v>98</v>
      </c>
      <c r="J62" s="142">
        <v>3.09375E-2</v>
      </c>
      <c r="K62" s="195">
        <v>99</v>
      </c>
      <c r="L62" s="142">
        <v>3.878472222222222E-2</v>
      </c>
      <c r="M62" s="77"/>
      <c r="N62" s="73"/>
      <c r="O62" s="71"/>
      <c r="P62" s="73"/>
      <c r="Q62" s="77"/>
      <c r="R62" s="73"/>
      <c r="S62" s="77"/>
      <c r="T62" s="73"/>
      <c r="U62" s="77"/>
      <c r="V62" s="80"/>
      <c r="W62" s="77"/>
      <c r="X62" s="73"/>
      <c r="Y62" s="77"/>
      <c r="Z62" s="73"/>
      <c r="AA62" s="77"/>
      <c r="AB62" s="73"/>
      <c r="AC62" s="71"/>
      <c r="AD62" s="73"/>
      <c r="AE62" s="77"/>
      <c r="AF62" s="83"/>
    </row>
    <row r="63" spans="1:32" s="20" customFormat="1" ht="14.95" customHeight="1" x14ac:dyDescent="0.25">
      <c r="A63" s="160" t="s">
        <v>100</v>
      </c>
      <c r="B63" s="146" t="s">
        <v>148</v>
      </c>
      <c r="C63" s="70" t="s">
        <v>6</v>
      </c>
      <c r="D63" s="77">
        <v>4</v>
      </c>
      <c r="E63" s="79">
        <f t="shared" si="4"/>
        <v>194</v>
      </c>
      <c r="F63" s="80">
        <f t="shared" si="5"/>
        <v>7.0972222222222214E-2</v>
      </c>
      <c r="G63" s="48">
        <f t="shared" si="6"/>
        <v>2</v>
      </c>
      <c r="H63" s="81">
        <f t="shared" si="7"/>
        <v>0</v>
      </c>
      <c r="I63" s="141">
        <v>97</v>
      </c>
      <c r="J63" s="142">
        <v>3.1516203703703706E-2</v>
      </c>
      <c r="K63" s="195">
        <v>97</v>
      </c>
      <c r="L63" s="142">
        <v>3.9456018518518515E-2</v>
      </c>
      <c r="M63" s="77"/>
      <c r="N63" s="73"/>
      <c r="O63" s="71"/>
      <c r="P63" s="73"/>
      <c r="Q63" s="77"/>
      <c r="R63" s="73"/>
      <c r="S63" s="77"/>
      <c r="T63" s="73"/>
      <c r="U63" s="77"/>
      <c r="V63" s="80"/>
      <c r="W63" s="77"/>
      <c r="X63" s="73"/>
      <c r="Y63" s="77"/>
      <c r="Z63" s="73"/>
      <c r="AA63" s="77"/>
      <c r="AB63" s="73"/>
      <c r="AC63" s="71"/>
      <c r="AD63" s="73"/>
      <c r="AE63" s="77"/>
      <c r="AF63" s="83"/>
    </row>
    <row r="64" spans="1:32" s="20" customFormat="1" ht="14.95" customHeight="1" x14ac:dyDescent="0.25">
      <c r="A64" s="160" t="s">
        <v>84</v>
      </c>
      <c r="B64" s="146" t="s">
        <v>149</v>
      </c>
      <c r="C64" s="70" t="s">
        <v>6</v>
      </c>
      <c r="D64" s="77">
        <v>5</v>
      </c>
      <c r="E64" s="79">
        <f t="shared" si="4"/>
        <v>192</v>
      </c>
      <c r="F64" s="80">
        <f t="shared" si="5"/>
        <v>7.3252314814814812E-2</v>
      </c>
      <c r="G64" s="48">
        <f t="shared" si="6"/>
        <v>2</v>
      </c>
      <c r="H64" s="81">
        <f t="shared" si="7"/>
        <v>0</v>
      </c>
      <c r="I64" s="141">
        <v>96</v>
      </c>
      <c r="J64" s="142">
        <v>3.2534722222222222E-2</v>
      </c>
      <c r="K64" s="195">
        <v>96</v>
      </c>
      <c r="L64" s="142">
        <v>4.071759259259259E-2</v>
      </c>
      <c r="M64" s="77"/>
      <c r="N64" s="73"/>
      <c r="O64" s="71"/>
      <c r="P64" s="73"/>
      <c r="Q64" s="77"/>
      <c r="R64" s="73"/>
      <c r="S64" s="77"/>
      <c r="T64" s="73"/>
      <c r="U64" s="77"/>
      <c r="V64" s="80"/>
      <c r="W64" s="77"/>
      <c r="X64" s="73"/>
      <c r="Y64" s="77"/>
      <c r="Z64" s="73"/>
      <c r="AA64" s="77"/>
      <c r="AB64" s="73"/>
      <c r="AC64" s="71"/>
      <c r="AD64" s="73"/>
      <c r="AE64" s="77"/>
      <c r="AF64" s="83"/>
    </row>
    <row r="65" spans="1:32" s="20" customFormat="1" ht="14.95" customHeight="1" x14ac:dyDescent="0.25">
      <c r="A65" s="160" t="s">
        <v>87</v>
      </c>
      <c r="B65" s="146" t="s">
        <v>151</v>
      </c>
      <c r="C65" s="70" t="s">
        <v>6</v>
      </c>
      <c r="D65" s="77">
        <v>6</v>
      </c>
      <c r="E65" s="79">
        <f t="shared" si="4"/>
        <v>189</v>
      </c>
      <c r="F65" s="80">
        <f t="shared" si="5"/>
        <v>7.8090277777777772E-2</v>
      </c>
      <c r="G65" s="48">
        <f t="shared" si="6"/>
        <v>2</v>
      </c>
      <c r="H65" s="81">
        <f t="shared" si="7"/>
        <v>0</v>
      </c>
      <c r="I65" s="141">
        <v>94</v>
      </c>
      <c r="J65" s="142">
        <v>3.3888888888888892E-2</v>
      </c>
      <c r="K65" s="195">
        <v>95</v>
      </c>
      <c r="L65" s="142">
        <v>4.4201388888888887E-2</v>
      </c>
      <c r="M65" s="77"/>
      <c r="N65" s="73"/>
      <c r="O65" s="71"/>
      <c r="P65" s="73"/>
      <c r="Q65" s="77"/>
      <c r="R65" s="73"/>
      <c r="S65" s="77"/>
      <c r="T65" s="73"/>
      <c r="U65" s="77"/>
      <c r="V65" s="80"/>
      <c r="W65" s="77"/>
      <c r="X65" s="73"/>
      <c r="Y65" s="77"/>
      <c r="Z65" s="73"/>
      <c r="AA65" s="77"/>
      <c r="AB65" s="73"/>
      <c r="AC65" s="71"/>
      <c r="AD65" s="73"/>
      <c r="AE65" s="77"/>
      <c r="AF65" s="83"/>
    </row>
    <row r="66" spans="1:32" s="20" customFormat="1" ht="14.95" customHeight="1" x14ac:dyDescent="0.25">
      <c r="A66" s="160" t="s">
        <v>95</v>
      </c>
      <c r="B66" s="146" t="s">
        <v>152</v>
      </c>
      <c r="C66" s="70" t="s">
        <v>6</v>
      </c>
      <c r="D66" s="77">
        <v>7</v>
      </c>
      <c r="E66" s="79">
        <f t="shared" si="4"/>
        <v>187</v>
      </c>
      <c r="F66" s="80">
        <f t="shared" si="5"/>
        <v>8.3819444444444446E-2</v>
      </c>
      <c r="G66" s="48">
        <f t="shared" si="6"/>
        <v>2</v>
      </c>
      <c r="H66" s="81">
        <f t="shared" si="7"/>
        <v>0</v>
      </c>
      <c r="I66" s="141">
        <v>93</v>
      </c>
      <c r="J66" s="142">
        <v>3.6469907407407409E-2</v>
      </c>
      <c r="K66" s="195">
        <v>94</v>
      </c>
      <c r="L66" s="142">
        <v>4.7349537037037037E-2</v>
      </c>
      <c r="M66" s="77"/>
      <c r="N66" s="73"/>
      <c r="O66" s="71"/>
      <c r="P66" s="73"/>
      <c r="Q66" s="77"/>
      <c r="R66" s="73"/>
      <c r="S66" s="77"/>
      <c r="T66" s="73"/>
      <c r="U66" s="77"/>
      <c r="V66" s="80"/>
      <c r="W66" s="77"/>
      <c r="X66" s="73"/>
      <c r="Y66" s="77"/>
      <c r="Z66" s="73"/>
      <c r="AA66" s="77"/>
      <c r="AB66" s="73"/>
      <c r="AC66" s="71"/>
      <c r="AD66" s="73"/>
      <c r="AE66" s="77"/>
      <c r="AF66" s="83"/>
    </row>
    <row r="67" spans="1:32" s="20" customFormat="1" ht="14.95" customHeight="1" x14ac:dyDescent="0.25">
      <c r="A67" s="160" t="s">
        <v>101</v>
      </c>
      <c r="B67" s="146" t="s">
        <v>153</v>
      </c>
      <c r="C67" s="70" t="s">
        <v>6</v>
      </c>
      <c r="D67" s="77">
        <v>8</v>
      </c>
      <c r="E67" s="79">
        <f t="shared" si="4"/>
        <v>184</v>
      </c>
      <c r="F67" s="80">
        <f t="shared" si="5"/>
        <v>0.11578703703703704</v>
      </c>
      <c r="G67" s="48">
        <f t="shared" si="6"/>
        <v>2</v>
      </c>
      <c r="H67" s="81">
        <f t="shared" si="7"/>
        <v>0</v>
      </c>
      <c r="I67" s="141">
        <v>91</v>
      </c>
      <c r="J67" s="142">
        <v>4.6006944444444448E-2</v>
      </c>
      <c r="K67" s="195">
        <v>93</v>
      </c>
      <c r="L67" s="142">
        <v>6.9780092592592588E-2</v>
      </c>
      <c r="M67" s="77"/>
      <c r="N67" s="73"/>
      <c r="O67" s="71"/>
      <c r="P67" s="73"/>
      <c r="Q67" s="77"/>
      <c r="R67" s="73"/>
      <c r="S67" s="77"/>
      <c r="T67" s="73"/>
      <c r="U67" s="77"/>
      <c r="V67" s="80"/>
      <c r="W67" s="77"/>
      <c r="X67" s="73"/>
      <c r="Y67" s="77"/>
      <c r="Z67" s="73"/>
      <c r="AA67" s="77"/>
      <c r="AB67" s="73"/>
      <c r="AC67" s="71"/>
      <c r="AD67" s="73"/>
      <c r="AE67" s="77"/>
      <c r="AF67" s="83"/>
    </row>
    <row r="68" spans="1:32" s="20" customFormat="1" ht="14.95" customHeight="1" x14ac:dyDescent="0.25">
      <c r="A68" s="160" t="s">
        <v>94</v>
      </c>
      <c r="B68" s="146" t="s">
        <v>150</v>
      </c>
      <c r="C68" s="70" t="s">
        <v>6</v>
      </c>
      <c r="D68" s="77">
        <v>9</v>
      </c>
      <c r="E68" s="79">
        <f t="shared" si="4"/>
        <v>95</v>
      </c>
      <c r="F68" s="80">
        <f t="shared" si="5"/>
        <v>3.2800925925925928E-2</v>
      </c>
      <c r="G68" s="48">
        <f t="shared" si="6"/>
        <v>1</v>
      </c>
      <c r="H68" s="81">
        <f t="shared" si="7"/>
        <v>0</v>
      </c>
      <c r="I68" s="141">
        <v>95</v>
      </c>
      <c r="J68" s="142">
        <v>3.2800925925925928E-2</v>
      </c>
      <c r="K68" s="71"/>
      <c r="L68" s="73"/>
      <c r="M68" s="77"/>
      <c r="N68" s="73"/>
      <c r="O68" s="71"/>
      <c r="P68" s="73"/>
      <c r="Q68" s="77"/>
      <c r="R68" s="73"/>
      <c r="S68" s="77"/>
      <c r="T68" s="73"/>
      <c r="U68" s="77"/>
      <c r="V68" s="80"/>
      <c r="W68" s="77"/>
      <c r="X68" s="73"/>
      <c r="Y68" s="77"/>
      <c r="Z68" s="73"/>
      <c r="AA68" s="77"/>
      <c r="AB68" s="73"/>
      <c r="AC68" s="71"/>
      <c r="AD68" s="73"/>
      <c r="AE68" s="77"/>
      <c r="AF68" s="83"/>
    </row>
    <row r="69" spans="1:32" s="20" customFormat="1" ht="14.95" customHeight="1" x14ac:dyDescent="0.25">
      <c r="A69" s="160" t="s">
        <v>84</v>
      </c>
      <c r="B69" s="146" t="s">
        <v>157</v>
      </c>
      <c r="C69" s="70" t="s">
        <v>6</v>
      </c>
      <c r="D69" s="77">
        <v>10</v>
      </c>
      <c r="E69" s="79">
        <f t="shared" si="4"/>
        <v>92</v>
      </c>
      <c r="F69" s="80">
        <f t="shared" si="5"/>
        <v>3.9976851851851854E-2</v>
      </c>
      <c r="G69" s="48">
        <f t="shared" si="6"/>
        <v>1</v>
      </c>
      <c r="H69" s="81">
        <f t="shared" si="7"/>
        <v>0</v>
      </c>
      <c r="I69" s="141">
        <v>92</v>
      </c>
      <c r="J69" s="142">
        <v>3.9976851851851854E-2</v>
      </c>
      <c r="K69" s="71"/>
      <c r="L69" s="73"/>
      <c r="M69" s="77"/>
      <c r="N69" s="73"/>
      <c r="O69" s="71"/>
      <c r="P69" s="73"/>
      <c r="Q69" s="77"/>
      <c r="R69" s="73"/>
      <c r="S69" s="77"/>
      <c r="T69" s="73"/>
      <c r="U69" s="77"/>
      <c r="V69" s="80"/>
      <c r="W69" s="77"/>
      <c r="X69" s="73"/>
      <c r="Y69" s="77"/>
      <c r="Z69" s="73"/>
      <c r="AA69" s="77"/>
      <c r="AB69" s="73"/>
      <c r="AC69" s="71"/>
      <c r="AD69" s="73"/>
      <c r="AE69" s="77"/>
      <c r="AF69" s="83"/>
    </row>
    <row r="70" spans="1:32" s="20" customFormat="1" ht="14.95" customHeight="1" x14ac:dyDescent="0.25">
      <c r="A70" s="160" t="s">
        <v>71</v>
      </c>
      <c r="B70" s="146" t="s">
        <v>154</v>
      </c>
      <c r="C70" s="70" t="s">
        <v>6</v>
      </c>
      <c r="D70" s="77">
        <v>11</v>
      </c>
      <c r="E70" s="79">
        <f t="shared" si="4"/>
        <v>90</v>
      </c>
      <c r="F70" s="80">
        <f t="shared" si="5"/>
        <v>5.2083333333333336E-2</v>
      </c>
      <c r="G70" s="48">
        <f t="shared" si="6"/>
        <v>1</v>
      </c>
      <c r="H70" s="81">
        <f t="shared" si="7"/>
        <v>0</v>
      </c>
      <c r="I70" s="141">
        <v>90</v>
      </c>
      <c r="J70" s="142">
        <v>5.2083333333333336E-2</v>
      </c>
      <c r="K70" s="71"/>
      <c r="L70" s="73"/>
      <c r="M70" s="77"/>
      <c r="N70" s="73"/>
      <c r="O70" s="71"/>
      <c r="P70" s="73"/>
      <c r="Q70" s="77"/>
      <c r="R70" s="73"/>
      <c r="S70" s="77"/>
      <c r="T70" s="73"/>
      <c r="U70" s="77"/>
      <c r="V70" s="80"/>
      <c r="W70" s="77"/>
      <c r="X70" s="73"/>
      <c r="Y70" s="77"/>
      <c r="Z70" s="73"/>
      <c r="AA70" s="77"/>
      <c r="AB70" s="73"/>
      <c r="AC70" s="71"/>
      <c r="AD70" s="73"/>
      <c r="AE70" s="77"/>
      <c r="AF70" s="83"/>
    </row>
    <row r="71" spans="1:32" s="20" customFormat="1" ht="14.95" customHeight="1" x14ac:dyDescent="0.25">
      <c r="A71" s="160" t="s">
        <v>70</v>
      </c>
      <c r="B71" s="146" t="s">
        <v>155</v>
      </c>
      <c r="C71" s="70" t="s">
        <v>7</v>
      </c>
      <c r="D71" s="77">
        <v>1</v>
      </c>
      <c r="E71" s="79">
        <f t="shared" si="4"/>
        <v>100</v>
      </c>
      <c r="F71" s="80">
        <f t="shared" si="5"/>
        <v>4.1469907407407407E-2</v>
      </c>
      <c r="G71" s="48">
        <f t="shared" si="6"/>
        <v>1</v>
      </c>
      <c r="H71" s="81">
        <f t="shared" si="7"/>
        <v>0</v>
      </c>
      <c r="I71" s="141">
        <v>100</v>
      </c>
      <c r="J71" s="142">
        <v>4.1469907407407407E-2</v>
      </c>
      <c r="K71" s="71"/>
      <c r="L71" s="73"/>
      <c r="M71" s="77"/>
      <c r="N71" s="73"/>
      <c r="O71" s="71"/>
      <c r="P71" s="73"/>
      <c r="Q71" s="77"/>
      <c r="R71" s="73"/>
      <c r="S71" s="77"/>
      <c r="T71" s="73"/>
      <c r="U71" s="77"/>
      <c r="V71" s="80"/>
      <c r="W71" s="77"/>
      <c r="X71" s="73"/>
      <c r="Y71" s="77"/>
      <c r="Z71" s="73"/>
      <c r="AA71" s="77"/>
      <c r="AB71" s="73"/>
      <c r="AC71" s="71"/>
      <c r="AD71" s="73"/>
      <c r="AE71" s="77"/>
      <c r="AF71" s="83"/>
    </row>
    <row r="72" spans="1:32" s="20" customFormat="1" ht="14.95" customHeight="1" x14ac:dyDescent="0.25">
      <c r="A72" s="160"/>
      <c r="B72" s="146"/>
      <c r="C72" s="70"/>
      <c r="D72" s="77"/>
      <c r="E72" s="79">
        <f t="shared" ref="E72:E79" si="8">SUM(I72,K72,M72,O72,Q72,S72,U72,W72,Y72,AA72,AC72,AE72)</f>
        <v>0</v>
      </c>
      <c r="F72" s="80">
        <f t="shared" ref="F72:F79" si="9">SUM(J72,L72,N72,P72,R72,T72,V72,X72,Z72,AB72,AD72,AF72)</f>
        <v>0</v>
      </c>
      <c r="G72" s="48">
        <f t="shared" ref="G72:G79" si="10">COUNT(I72,K72,M72,O72,Q72,S72,U72,W72,Y72,AA72)</f>
        <v>0</v>
      </c>
      <c r="H72" s="81">
        <f t="shared" ref="H72:H79" si="11">COUNT(AC72,AE72)</f>
        <v>0</v>
      </c>
      <c r="I72" s="84"/>
      <c r="J72" s="73"/>
      <c r="K72" s="71"/>
      <c r="L72" s="73"/>
      <c r="M72" s="77"/>
      <c r="N72" s="73"/>
      <c r="O72" s="71"/>
      <c r="P72" s="73"/>
      <c r="Q72" s="77"/>
      <c r="R72" s="73"/>
      <c r="S72" s="77"/>
      <c r="T72" s="73"/>
      <c r="U72" s="77"/>
      <c r="V72" s="80"/>
      <c r="W72" s="77"/>
      <c r="X72" s="73"/>
      <c r="Y72" s="77"/>
      <c r="Z72" s="73"/>
      <c r="AA72" s="77"/>
      <c r="AB72" s="73"/>
      <c r="AC72" s="71"/>
      <c r="AD72" s="73"/>
      <c r="AE72" s="77"/>
      <c r="AF72" s="83"/>
    </row>
    <row r="73" spans="1:32" s="20" customFormat="1" ht="14.95" customHeight="1" x14ac:dyDescent="0.25">
      <c r="A73" s="160"/>
      <c r="B73" s="146"/>
      <c r="C73" s="70"/>
      <c r="D73" s="77"/>
      <c r="E73" s="79">
        <f t="shared" si="8"/>
        <v>0</v>
      </c>
      <c r="F73" s="80">
        <f t="shared" si="9"/>
        <v>0</v>
      </c>
      <c r="G73" s="48">
        <f t="shared" si="10"/>
        <v>0</v>
      </c>
      <c r="H73" s="81">
        <f t="shared" si="11"/>
        <v>0</v>
      </c>
      <c r="I73" s="72"/>
      <c r="J73" s="73"/>
      <c r="K73" s="71"/>
      <c r="L73" s="73"/>
      <c r="M73" s="77"/>
      <c r="N73" s="73"/>
      <c r="O73" s="71"/>
      <c r="P73" s="73"/>
      <c r="Q73" s="77"/>
      <c r="R73" s="73"/>
      <c r="S73" s="77"/>
      <c r="T73" s="73"/>
      <c r="U73" s="75"/>
      <c r="V73" s="58"/>
      <c r="W73" s="77"/>
      <c r="X73" s="73"/>
      <c r="Y73" s="77"/>
      <c r="Z73" s="73"/>
      <c r="AA73" s="77"/>
      <c r="AB73" s="73"/>
      <c r="AC73" s="71"/>
      <c r="AD73" s="73"/>
      <c r="AE73" s="77"/>
      <c r="AF73" s="83"/>
    </row>
    <row r="74" spans="1:32" s="20" customFormat="1" ht="14.95" customHeight="1" x14ac:dyDescent="0.25">
      <c r="A74" s="160"/>
      <c r="B74" s="146"/>
      <c r="C74" s="70"/>
      <c r="D74" s="77"/>
      <c r="E74" s="79">
        <f t="shared" si="8"/>
        <v>0</v>
      </c>
      <c r="F74" s="80">
        <f t="shared" si="9"/>
        <v>0</v>
      </c>
      <c r="G74" s="48">
        <f t="shared" si="10"/>
        <v>0</v>
      </c>
      <c r="H74" s="81">
        <f t="shared" si="11"/>
        <v>0</v>
      </c>
      <c r="I74" s="72"/>
      <c r="J74" s="73"/>
      <c r="K74" s="71"/>
      <c r="L74" s="73"/>
      <c r="M74" s="77"/>
      <c r="N74" s="73"/>
      <c r="O74" s="71"/>
      <c r="P74" s="73"/>
      <c r="Q74" s="77"/>
      <c r="R74" s="73"/>
      <c r="S74" s="77"/>
      <c r="T74" s="73"/>
      <c r="U74" s="77"/>
      <c r="V74" s="80"/>
      <c r="W74" s="77"/>
      <c r="X74" s="73"/>
      <c r="Y74" s="77"/>
      <c r="Z74" s="73"/>
      <c r="AA74" s="77"/>
      <c r="AB74" s="73"/>
      <c r="AC74" s="71"/>
      <c r="AD74" s="73"/>
      <c r="AE74" s="77"/>
      <c r="AF74" s="83"/>
    </row>
    <row r="75" spans="1:32" s="20" customFormat="1" ht="14.95" customHeight="1" x14ac:dyDescent="0.25">
      <c r="A75" s="160"/>
      <c r="B75" s="146"/>
      <c r="C75" s="70"/>
      <c r="D75" s="77"/>
      <c r="E75" s="79">
        <f t="shared" si="8"/>
        <v>0</v>
      </c>
      <c r="F75" s="80">
        <f t="shared" si="9"/>
        <v>0</v>
      </c>
      <c r="G75" s="48">
        <f t="shared" si="10"/>
        <v>0</v>
      </c>
      <c r="H75" s="81">
        <f t="shared" si="11"/>
        <v>0</v>
      </c>
      <c r="I75" s="72"/>
      <c r="J75" s="73"/>
      <c r="K75" s="71"/>
      <c r="L75" s="73"/>
      <c r="M75" s="77"/>
      <c r="N75" s="73"/>
      <c r="O75" s="71"/>
      <c r="P75" s="73"/>
      <c r="Q75" s="77"/>
      <c r="R75" s="73"/>
      <c r="S75" s="77"/>
      <c r="T75" s="73"/>
      <c r="U75" s="77"/>
      <c r="V75" s="80"/>
      <c r="W75" s="77"/>
      <c r="X75" s="73"/>
      <c r="Y75" s="77"/>
      <c r="Z75" s="73"/>
      <c r="AA75" s="77"/>
      <c r="AB75" s="73"/>
      <c r="AC75" s="71"/>
      <c r="AD75" s="73"/>
      <c r="AE75" s="77"/>
      <c r="AF75" s="83"/>
    </row>
    <row r="76" spans="1:32" s="20" customFormat="1" ht="14.95" customHeight="1" x14ac:dyDescent="0.25">
      <c r="A76" s="160"/>
      <c r="B76" s="146"/>
      <c r="C76" s="70"/>
      <c r="D76" s="77"/>
      <c r="E76" s="79">
        <f t="shared" si="8"/>
        <v>0</v>
      </c>
      <c r="F76" s="80">
        <f t="shared" si="9"/>
        <v>0</v>
      </c>
      <c r="G76" s="48">
        <f t="shared" si="10"/>
        <v>0</v>
      </c>
      <c r="H76" s="81">
        <f t="shared" si="11"/>
        <v>0</v>
      </c>
      <c r="I76" s="72"/>
      <c r="J76" s="73"/>
      <c r="K76" s="71"/>
      <c r="L76" s="73"/>
      <c r="M76" s="77"/>
      <c r="N76" s="135"/>
      <c r="O76" s="71"/>
      <c r="P76" s="73"/>
      <c r="Q76" s="77"/>
      <c r="R76" s="73"/>
      <c r="S76" s="77"/>
      <c r="T76" s="73"/>
      <c r="U76" s="77"/>
      <c r="V76" s="80"/>
      <c r="W76" s="77"/>
      <c r="X76" s="73"/>
      <c r="Y76" s="77"/>
      <c r="Z76" s="73"/>
      <c r="AA76" s="77"/>
      <c r="AB76" s="73"/>
      <c r="AC76" s="71"/>
      <c r="AD76" s="73"/>
      <c r="AE76" s="77"/>
      <c r="AF76" s="83"/>
    </row>
    <row r="77" spans="1:32" s="20" customFormat="1" ht="14.95" customHeight="1" x14ac:dyDescent="0.25">
      <c r="A77" s="160"/>
      <c r="B77" s="146"/>
      <c r="C77" s="70"/>
      <c r="D77" s="77"/>
      <c r="E77" s="79">
        <f t="shared" si="8"/>
        <v>0</v>
      </c>
      <c r="F77" s="80">
        <f t="shared" si="9"/>
        <v>0</v>
      </c>
      <c r="G77" s="48">
        <f t="shared" si="10"/>
        <v>0</v>
      </c>
      <c r="H77" s="81">
        <f t="shared" si="11"/>
        <v>0</v>
      </c>
      <c r="I77" s="72"/>
      <c r="J77" s="73"/>
      <c r="K77" s="71"/>
      <c r="L77" s="73"/>
      <c r="M77" s="77"/>
      <c r="N77" s="73"/>
      <c r="O77" s="71"/>
      <c r="P77" s="73"/>
      <c r="Q77" s="77"/>
      <c r="R77" s="73"/>
      <c r="S77" s="77"/>
      <c r="T77" s="73"/>
      <c r="U77" s="77"/>
      <c r="V77" s="80"/>
      <c r="W77" s="77"/>
      <c r="X77" s="73"/>
      <c r="Y77" s="77"/>
      <c r="Z77" s="73"/>
      <c r="AA77" s="77"/>
      <c r="AB77" s="73"/>
      <c r="AC77" s="71"/>
      <c r="AD77" s="73"/>
      <c r="AE77" s="77"/>
      <c r="AF77" s="83"/>
    </row>
    <row r="78" spans="1:32" s="20" customFormat="1" ht="14.95" customHeight="1" x14ac:dyDescent="0.25">
      <c r="A78" s="160"/>
      <c r="B78" s="146"/>
      <c r="C78" s="70"/>
      <c r="D78" s="77"/>
      <c r="E78" s="79">
        <f t="shared" si="8"/>
        <v>0</v>
      </c>
      <c r="F78" s="80">
        <f t="shared" si="9"/>
        <v>0</v>
      </c>
      <c r="G78" s="48">
        <f t="shared" si="10"/>
        <v>0</v>
      </c>
      <c r="H78" s="81">
        <f t="shared" si="11"/>
        <v>0</v>
      </c>
      <c r="I78" s="72"/>
      <c r="J78" s="73"/>
      <c r="K78" s="71"/>
      <c r="L78" s="73"/>
      <c r="M78" s="77"/>
      <c r="N78" s="73"/>
      <c r="O78" s="71"/>
      <c r="P78" s="73"/>
      <c r="Q78" s="77"/>
      <c r="R78" s="73"/>
      <c r="S78" s="77"/>
      <c r="T78" s="73"/>
      <c r="U78" s="77"/>
      <c r="V78" s="80"/>
      <c r="W78" s="77"/>
      <c r="X78" s="73"/>
      <c r="Y78" s="77"/>
      <c r="Z78" s="73"/>
      <c r="AA78" s="77"/>
      <c r="AB78" s="73"/>
      <c r="AC78" s="71"/>
      <c r="AD78" s="73"/>
      <c r="AE78" s="77"/>
      <c r="AF78" s="83"/>
    </row>
    <row r="79" spans="1:32" s="20" customFormat="1" ht="14.95" customHeight="1" thickBot="1" x14ac:dyDescent="0.3">
      <c r="A79" s="161"/>
      <c r="B79" s="147"/>
      <c r="C79" s="86"/>
      <c r="D79" s="101"/>
      <c r="E79" s="153">
        <f t="shared" si="8"/>
        <v>0</v>
      </c>
      <c r="F79" s="102">
        <f t="shared" si="9"/>
        <v>0</v>
      </c>
      <c r="G79" s="154">
        <f t="shared" si="10"/>
        <v>0</v>
      </c>
      <c r="H79" s="149">
        <f t="shared" si="11"/>
        <v>0</v>
      </c>
      <c r="I79" s="88"/>
      <c r="J79" s="89"/>
      <c r="K79" s="87"/>
      <c r="L79" s="89"/>
      <c r="M79" s="101"/>
      <c r="N79" s="89"/>
      <c r="O79" s="87"/>
      <c r="P79" s="89"/>
      <c r="Q79" s="101"/>
      <c r="R79" s="89"/>
      <c r="S79" s="101"/>
      <c r="T79" s="89"/>
      <c r="U79" s="101"/>
      <c r="V79" s="102"/>
      <c r="W79" s="101"/>
      <c r="X79" s="89"/>
      <c r="Y79" s="101"/>
      <c r="Z79" s="89"/>
      <c r="AA79" s="101"/>
      <c r="AB79" s="89"/>
      <c r="AC79" s="87"/>
      <c r="AD79" s="89"/>
      <c r="AE79" s="101"/>
      <c r="AF79" s="103"/>
    </row>
    <row r="80" spans="1:32" ht="14.95" customHeight="1" x14ac:dyDescent="0.25">
      <c r="E80" s="2"/>
      <c r="F80" s="2"/>
      <c r="I80" s="150"/>
      <c r="J80" s="151">
        <f>SUM(J5:J79)</f>
        <v>2.0619444444444448</v>
      </c>
      <c r="K80" s="151"/>
      <c r="L80" s="151">
        <f>SUM(L5:L79)</f>
        <v>2.0960416666666664</v>
      </c>
      <c r="M80" s="151"/>
      <c r="N80" s="151">
        <f>SUM(N5:N79)</f>
        <v>0</v>
      </c>
      <c r="O80" s="151"/>
      <c r="P80" s="151">
        <f>SUM(P5:P79)</f>
        <v>0</v>
      </c>
      <c r="Q80" s="151"/>
      <c r="R80" s="151">
        <f>SUM(R5:R79)</f>
        <v>0</v>
      </c>
      <c r="S80" s="151"/>
      <c r="T80" s="151">
        <f>SUM(T5:T79)</f>
        <v>0</v>
      </c>
      <c r="U80" s="151"/>
      <c r="V80" s="151">
        <f>SUM(V5:V79)</f>
        <v>0</v>
      </c>
      <c r="W80" s="151"/>
      <c r="X80" s="151">
        <f>SUM(X5:X79)</f>
        <v>0</v>
      </c>
      <c r="Y80" s="151"/>
      <c r="Z80" s="151">
        <f>SUM(Z5:Z79)</f>
        <v>0</v>
      </c>
      <c r="AA80" s="151"/>
      <c r="AB80" s="151">
        <f>SUM(AB5:AB79)</f>
        <v>0</v>
      </c>
      <c r="AC80" s="151"/>
      <c r="AD80" s="151">
        <f>SUM(AD5:AD79)</f>
        <v>0</v>
      </c>
      <c r="AE80" s="151"/>
      <c r="AF80" s="152">
        <f>SUM(AF5:AF79)</f>
        <v>0</v>
      </c>
    </row>
    <row r="81" spans="1:33" ht="14.95" customHeight="1" thickBot="1" x14ac:dyDescent="0.3">
      <c r="C81" s="12"/>
      <c r="D81" t="s">
        <v>35</v>
      </c>
      <c r="E81" s="2"/>
      <c r="F81" s="2"/>
      <c r="I81" s="218" t="s">
        <v>25</v>
      </c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20"/>
    </row>
    <row r="82" spans="1:33" ht="14.95" customHeight="1" x14ac:dyDescent="0.25">
      <c r="C82" s="11"/>
      <c r="D82" t="s">
        <v>26</v>
      </c>
      <c r="E82" s="2"/>
      <c r="F82" s="2"/>
      <c r="I82" s="2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</row>
    <row r="83" spans="1:33" x14ac:dyDescent="0.25">
      <c r="D83"/>
      <c r="E83"/>
      <c r="F83"/>
      <c r="N83" s="3"/>
    </row>
    <row r="84" spans="1:33" x14ac:dyDescent="0.25">
      <c r="E84"/>
      <c r="F84"/>
      <c r="N84" s="3"/>
    </row>
    <row r="85" spans="1:33" s="1" customFormat="1" x14ac:dyDescent="0.25">
      <c r="A85" s="17"/>
      <c r="B85" s="13"/>
      <c r="D85" s="13"/>
      <c r="E85" s="13"/>
      <c r="F85" s="13"/>
      <c r="AD85" s="2"/>
      <c r="AE85" s="2"/>
      <c r="AF85" s="2"/>
      <c r="AG85"/>
    </row>
    <row r="86" spans="1:33" s="1" customFormat="1" x14ac:dyDescent="0.25">
      <c r="A86" s="17"/>
      <c r="B86"/>
      <c r="C86"/>
      <c r="D86"/>
      <c r="E86"/>
      <c r="F86"/>
      <c r="G86"/>
      <c r="H86"/>
      <c r="AD86" s="2"/>
      <c r="AE86" s="2"/>
      <c r="AF86" s="2"/>
      <c r="AG86"/>
    </row>
    <row r="87" spans="1:33" s="1" customFormat="1" x14ac:dyDescent="0.25">
      <c r="A87" s="17"/>
      <c r="B87"/>
      <c r="C87"/>
      <c r="D87"/>
      <c r="E87"/>
      <c r="F87"/>
      <c r="G87"/>
      <c r="H87"/>
      <c r="AD87" s="2"/>
      <c r="AE87" s="2"/>
      <c r="AF87" s="2"/>
      <c r="AG87"/>
    </row>
  </sheetData>
  <autoFilter ref="B4:AF79" xr:uid="{00000000-0009-0000-0000-000000000000}">
    <sortState xmlns:xlrd2="http://schemas.microsoft.com/office/spreadsheetml/2017/richdata2" ref="B6:AF78">
      <sortCondition ref="C3:C78"/>
    </sortState>
  </autoFilter>
  <sortState xmlns:xlrd2="http://schemas.microsoft.com/office/spreadsheetml/2017/richdata2" ref="A5:L71">
    <sortCondition ref="C5:C71"/>
    <sortCondition descending="1" ref="E5:E71"/>
    <sortCondition ref="F5:F71"/>
  </sortState>
  <mergeCells count="28">
    <mergeCell ref="A1:H3"/>
    <mergeCell ref="I81:AF81"/>
    <mergeCell ref="I1:AB1"/>
    <mergeCell ref="AC1:AF1"/>
    <mergeCell ref="AE2:AF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A3:AB3"/>
    <mergeCell ref="AC3:AD3"/>
    <mergeCell ref="AE3:AF3"/>
    <mergeCell ref="I3:J3"/>
    <mergeCell ref="K3:L3"/>
    <mergeCell ref="M3:N3"/>
    <mergeCell ref="O3:P3"/>
    <mergeCell ref="Q3:R3"/>
    <mergeCell ref="S3:T3"/>
    <mergeCell ref="U3:V3"/>
    <mergeCell ref="W3:X3"/>
    <mergeCell ref="Y3:Z3"/>
  </mergeCells>
  <pageMargins left="0.25" right="0.25" top="0.75" bottom="0.75" header="0.3" footer="0.3"/>
  <pageSetup paperSize="8" scale="3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8.875" defaultRowHeight="14.3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AF85"/>
  <sheetViews>
    <sheetView zoomScaleNormal="100" workbookViewId="0">
      <pane xSplit="8" ySplit="3" topLeftCell="I4" activePane="bottomRight" state="frozen"/>
      <selection pane="topRight" activeCell="H1" sqref="H1"/>
      <selection pane="bottomLeft" activeCell="A4" sqref="A4"/>
      <selection pane="bottomRight" sqref="A1:H3"/>
    </sheetView>
  </sheetViews>
  <sheetFormatPr defaultColWidth="8.875" defaultRowHeight="14.3" x14ac:dyDescent="0.25"/>
  <cols>
    <col min="1" max="1" width="2.75" customWidth="1"/>
    <col min="2" max="2" width="17.375" bestFit="1" customWidth="1"/>
    <col min="3" max="4" width="13.375" customWidth="1"/>
    <col min="5" max="6" width="13.375" style="1" customWidth="1"/>
    <col min="7" max="8" width="15.875" style="1" customWidth="1"/>
    <col min="9" max="9" width="9.875" style="1" customWidth="1"/>
    <col min="10" max="10" width="8.875" style="1" customWidth="1"/>
    <col min="11" max="11" width="9.875" style="1" customWidth="1"/>
    <col min="12" max="12" width="8.875" style="1" customWidth="1"/>
    <col min="13" max="13" width="9.875" style="1" customWidth="1"/>
    <col min="14" max="14" width="8.875" style="1" customWidth="1"/>
    <col min="15" max="15" width="9.875" style="1" customWidth="1"/>
    <col min="16" max="16" width="8.875" style="1" customWidth="1"/>
    <col min="17" max="17" width="9.875" style="1" customWidth="1"/>
    <col min="18" max="18" width="8.875" style="1" customWidth="1"/>
    <col min="19" max="19" width="9.875" style="1" customWidth="1"/>
    <col min="20" max="20" width="8.875" style="1" customWidth="1"/>
    <col min="21" max="21" width="9.875" style="1" customWidth="1"/>
    <col min="22" max="22" width="8.875" style="1" customWidth="1"/>
    <col min="23" max="23" width="9.875" style="1" customWidth="1"/>
    <col min="24" max="24" width="8.875" style="1" customWidth="1"/>
    <col min="25" max="25" width="9.875" style="1" customWidth="1"/>
    <col min="26" max="26" width="8.875" style="1" customWidth="1"/>
    <col min="27" max="27" width="9.875" style="1" customWidth="1"/>
    <col min="28" max="28" width="9.125" style="1"/>
    <col min="29" max="29" width="9.875" style="1" customWidth="1"/>
    <col min="30" max="30" width="9.125" style="2"/>
    <col min="31" max="31" width="9.875" style="2" customWidth="1"/>
    <col min="32" max="32" width="9.125" style="2"/>
  </cols>
  <sheetData>
    <row r="1" spans="1:32" ht="14.95" customHeight="1" x14ac:dyDescent="0.25">
      <c r="A1" s="228" t="s">
        <v>173</v>
      </c>
      <c r="B1" s="210"/>
      <c r="C1" s="210"/>
      <c r="D1" s="210"/>
      <c r="E1" s="210"/>
      <c r="F1" s="210"/>
      <c r="G1" s="210"/>
      <c r="H1" s="211"/>
      <c r="I1" s="221" t="s">
        <v>23</v>
      </c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 t="s">
        <v>24</v>
      </c>
      <c r="AD1" s="222"/>
      <c r="AE1" s="222"/>
      <c r="AF1" s="223"/>
    </row>
    <row r="2" spans="1:32" ht="45" customHeight="1" x14ac:dyDescent="0.25">
      <c r="A2" s="212"/>
      <c r="B2" s="213"/>
      <c r="C2" s="213"/>
      <c r="D2" s="213"/>
      <c r="E2" s="213"/>
      <c r="F2" s="213"/>
      <c r="G2" s="213"/>
      <c r="H2" s="214"/>
      <c r="I2" s="229" t="s">
        <v>55</v>
      </c>
      <c r="J2" s="224"/>
      <c r="K2" s="224" t="s">
        <v>54</v>
      </c>
      <c r="L2" s="224"/>
      <c r="M2" s="224" t="s">
        <v>56</v>
      </c>
      <c r="N2" s="224"/>
      <c r="O2" s="224" t="s">
        <v>57</v>
      </c>
      <c r="P2" s="224"/>
      <c r="Q2" s="224" t="s">
        <v>58</v>
      </c>
      <c r="R2" s="224"/>
      <c r="S2" s="224" t="s">
        <v>59</v>
      </c>
      <c r="T2" s="224"/>
      <c r="U2" s="224" t="s">
        <v>60</v>
      </c>
      <c r="V2" s="224"/>
      <c r="W2" s="224" t="s">
        <v>61</v>
      </c>
      <c r="X2" s="224"/>
      <c r="Y2" s="224" t="s">
        <v>63</v>
      </c>
      <c r="Z2" s="224"/>
      <c r="AA2" s="224" t="s">
        <v>64</v>
      </c>
      <c r="AB2" s="224"/>
      <c r="AC2" s="224" t="s">
        <v>65</v>
      </c>
      <c r="AD2" s="224"/>
      <c r="AE2" s="224" t="s">
        <v>66</v>
      </c>
      <c r="AF2" s="225"/>
    </row>
    <row r="3" spans="1:32" ht="14.95" customHeight="1" thickBot="1" x14ac:dyDescent="0.3">
      <c r="A3" s="215"/>
      <c r="B3" s="216"/>
      <c r="C3" s="216"/>
      <c r="D3" s="216"/>
      <c r="E3" s="216"/>
      <c r="F3" s="216"/>
      <c r="G3" s="216"/>
      <c r="H3" s="217"/>
      <c r="I3" s="207" t="s">
        <v>43</v>
      </c>
      <c r="J3" s="205"/>
      <c r="K3" s="204" t="s">
        <v>46</v>
      </c>
      <c r="L3" s="205"/>
      <c r="M3" s="204" t="s">
        <v>44</v>
      </c>
      <c r="N3" s="205"/>
      <c r="O3" s="204" t="s">
        <v>45</v>
      </c>
      <c r="P3" s="205"/>
      <c r="Q3" s="204" t="s">
        <v>38</v>
      </c>
      <c r="R3" s="205"/>
      <c r="S3" s="204" t="s">
        <v>37</v>
      </c>
      <c r="T3" s="205"/>
      <c r="U3" s="204" t="s">
        <v>36</v>
      </c>
      <c r="V3" s="205"/>
      <c r="W3" s="204" t="s">
        <v>40</v>
      </c>
      <c r="X3" s="205"/>
      <c r="Y3" s="204" t="s">
        <v>62</v>
      </c>
      <c r="Z3" s="205"/>
      <c r="AA3" s="204" t="s">
        <v>39</v>
      </c>
      <c r="AB3" s="205"/>
      <c r="AC3" s="204" t="s">
        <v>41</v>
      </c>
      <c r="AD3" s="205"/>
      <c r="AE3" s="204" t="s">
        <v>42</v>
      </c>
      <c r="AF3" s="206"/>
    </row>
    <row r="4" spans="1:32" ht="35.5" customHeight="1" thickBot="1" x14ac:dyDescent="0.3">
      <c r="A4" s="156"/>
      <c r="B4" s="166" t="s">
        <v>1</v>
      </c>
      <c r="C4" s="162" t="s">
        <v>3</v>
      </c>
      <c r="D4" s="163" t="s">
        <v>33</v>
      </c>
      <c r="E4" s="163" t="s">
        <v>31</v>
      </c>
      <c r="F4" s="163" t="s">
        <v>32</v>
      </c>
      <c r="G4" s="164" t="s">
        <v>28</v>
      </c>
      <c r="H4" s="165" t="s">
        <v>29</v>
      </c>
      <c r="I4" s="16" t="s">
        <v>12</v>
      </c>
      <c r="J4" s="8" t="s">
        <v>13</v>
      </c>
      <c r="K4" s="8" t="s">
        <v>12</v>
      </c>
      <c r="L4" s="8" t="s">
        <v>13</v>
      </c>
      <c r="M4" s="8" t="s">
        <v>12</v>
      </c>
      <c r="N4" s="8" t="s">
        <v>13</v>
      </c>
      <c r="O4" s="8" t="s">
        <v>12</v>
      </c>
      <c r="P4" s="8" t="s">
        <v>13</v>
      </c>
      <c r="Q4" s="8" t="s">
        <v>12</v>
      </c>
      <c r="R4" s="8" t="s">
        <v>13</v>
      </c>
      <c r="S4" s="8" t="s">
        <v>12</v>
      </c>
      <c r="T4" s="8" t="s">
        <v>13</v>
      </c>
      <c r="U4" s="8" t="s">
        <v>12</v>
      </c>
      <c r="V4" s="8" t="s">
        <v>13</v>
      </c>
      <c r="W4" s="8" t="s">
        <v>12</v>
      </c>
      <c r="X4" s="8" t="s">
        <v>13</v>
      </c>
      <c r="Y4" s="8" t="s">
        <v>12</v>
      </c>
      <c r="Z4" s="8" t="s">
        <v>13</v>
      </c>
      <c r="AA4" s="8" t="s">
        <v>12</v>
      </c>
      <c r="AB4" s="8" t="s">
        <v>13</v>
      </c>
      <c r="AC4" s="8" t="s">
        <v>12</v>
      </c>
      <c r="AD4" s="8" t="s">
        <v>13</v>
      </c>
      <c r="AE4" s="8" t="s">
        <v>12</v>
      </c>
      <c r="AF4" s="9" t="s">
        <v>13</v>
      </c>
    </row>
    <row r="5" spans="1:32" s="18" customFormat="1" ht="14.95" customHeight="1" x14ac:dyDescent="0.25">
      <c r="A5" s="159" t="s">
        <v>84</v>
      </c>
      <c r="B5" s="167" t="s">
        <v>102</v>
      </c>
      <c r="C5" s="45" t="s">
        <v>21</v>
      </c>
      <c r="D5" s="46">
        <v>1</v>
      </c>
      <c r="E5" s="196">
        <f t="shared" ref="E5:E36" si="0">SUM(I5,K5,M5,O5,Q5,S5,U5,W5,Y5,AA5,AC5,AE5)</f>
        <v>199</v>
      </c>
      <c r="F5" s="47">
        <f t="shared" ref="F5:F36" si="1">SUM(J5,L5,N5,P5,R5,T5,V5,X5,Z5,AB5,AD5,AF5)</f>
        <v>6.6168981481481481E-2</v>
      </c>
      <c r="G5" s="48">
        <f t="shared" ref="G5:G36" si="2">COUNT(I5,K5,M5,O5,Q5,S5,U5,W5,Y5,AA5)</f>
        <v>2</v>
      </c>
      <c r="H5" s="197">
        <f t="shared" ref="H5:H36" si="3">COUNT(AC5,AE5)</f>
        <v>0</v>
      </c>
      <c r="I5" s="139">
        <v>99</v>
      </c>
      <c r="J5" s="140">
        <v>2.8634259259259259E-2</v>
      </c>
      <c r="K5" s="199">
        <v>100</v>
      </c>
      <c r="L5" s="200">
        <v>3.7534722222222219E-2</v>
      </c>
      <c r="M5" s="52"/>
      <c r="N5" s="53"/>
      <c r="O5" s="51"/>
      <c r="P5" s="53"/>
      <c r="Q5" s="52"/>
      <c r="R5" s="53"/>
      <c r="S5" s="52"/>
      <c r="T5" s="53"/>
      <c r="U5" s="51"/>
      <c r="V5" s="47"/>
      <c r="W5" s="52"/>
      <c r="X5" s="53"/>
      <c r="Y5" s="52"/>
      <c r="Z5" s="53"/>
      <c r="AA5" s="52"/>
      <c r="AB5" s="53"/>
      <c r="AC5" s="51"/>
      <c r="AD5" s="47"/>
      <c r="AE5" s="52"/>
      <c r="AF5" s="54"/>
    </row>
    <row r="6" spans="1:32" s="18" customFormat="1" ht="14.95" customHeight="1" x14ac:dyDescent="0.25">
      <c r="A6" s="160" t="s">
        <v>87</v>
      </c>
      <c r="B6" s="146" t="s">
        <v>108</v>
      </c>
      <c r="C6" s="55" t="s">
        <v>9</v>
      </c>
      <c r="D6" s="56">
        <v>2</v>
      </c>
      <c r="E6" s="57">
        <f t="shared" si="0"/>
        <v>197</v>
      </c>
      <c r="F6" s="58">
        <f t="shared" si="1"/>
        <v>6.9733796296296294E-2</v>
      </c>
      <c r="G6" s="48">
        <f t="shared" si="2"/>
        <v>2</v>
      </c>
      <c r="H6" s="59">
        <f t="shared" si="3"/>
        <v>0</v>
      </c>
      <c r="I6" s="143">
        <v>98</v>
      </c>
      <c r="J6" s="144">
        <v>2.9490740740740741E-2</v>
      </c>
      <c r="K6" s="201">
        <v>99</v>
      </c>
      <c r="L6" s="202">
        <v>4.0243055555555553E-2</v>
      </c>
      <c r="M6" s="63"/>
      <c r="N6" s="64"/>
      <c r="O6" s="61"/>
      <c r="P6" s="64"/>
      <c r="Q6" s="63"/>
      <c r="R6" s="64"/>
      <c r="S6" s="63"/>
      <c r="T6" s="64"/>
      <c r="U6" s="65"/>
      <c r="V6" s="66"/>
      <c r="W6" s="65"/>
      <c r="X6" s="60"/>
      <c r="Y6" s="65"/>
      <c r="Z6" s="60"/>
      <c r="AA6" s="63"/>
      <c r="AB6" s="64"/>
      <c r="AC6" s="61"/>
      <c r="AD6" s="62"/>
      <c r="AE6" s="63"/>
      <c r="AF6" s="67"/>
    </row>
    <row r="7" spans="1:32" s="18" customFormat="1" ht="14.95" customHeight="1" x14ac:dyDescent="0.25">
      <c r="A7" s="160" t="s">
        <v>84</v>
      </c>
      <c r="B7" s="146" t="s">
        <v>103</v>
      </c>
      <c r="C7" s="55" t="s">
        <v>21</v>
      </c>
      <c r="D7" s="56">
        <v>3</v>
      </c>
      <c r="E7" s="57">
        <f t="shared" si="0"/>
        <v>194</v>
      </c>
      <c r="F7" s="58">
        <f t="shared" si="1"/>
        <v>7.6435185185185189E-2</v>
      </c>
      <c r="G7" s="48">
        <f t="shared" si="2"/>
        <v>2</v>
      </c>
      <c r="H7" s="59">
        <f t="shared" si="3"/>
        <v>0</v>
      </c>
      <c r="I7" s="143">
        <v>96</v>
      </c>
      <c r="J7" s="144">
        <v>3.408564814814815E-2</v>
      </c>
      <c r="K7" s="201">
        <v>98</v>
      </c>
      <c r="L7" s="202">
        <v>4.234953703703704E-2</v>
      </c>
      <c r="M7" s="63"/>
      <c r="N7" s="64"/>
      <c r="O7" s="61"/>
      <c r="P7" s="64"/>
      <c r="Q7" s="65"/>
      <c r="R7" s="60"/>
      <c r="S7" s="65"/>
      <c r="T7" s="60"/>
      <c r="U7" s="61"/>
      <c r="V7" s="62"/>
      <c r="W7" s="65"/>
      <c r="X7" s="60"/>
      <c r="Y7" s="63"/>
      <c r="Z7" s="64"/>
      <c r="AA7" s="63"/>
      <c r="AB7" s="64"/>
      <c r="AC7" s="56"/>
      <c r="AD7" s="60"/>
      <c r="AE7" s="65"/>
      <c r="AF7" s="68"/>
    </row>
    <row r="8" spans="1:32" s="18" customFormat="1" ht="14.95" customHeight="1" x14ac:dyDescent="0.25">
      <c r="A8" s="160" t="s">
        <v>87</v>
      </c>
      <c r="B8" s="146" t="s">
        <v>116</v>
      </c>
      <c r="C8" s="70" t="s">
        <v>10</v>
      </c>
      <c r="D8" s="71">
        <v>4</v>
      </c>
      <c r="E8" s="57">
        <f t="shared" si="0"/>
        <v>188</v>
      </c>
      <c r="F8" s="58">
        <f t="shared" si="1"/>
        <v>7.7696759259259257E-2</v>
      </c>
      <c r="G8" s="48">
        <f t="shared" si="2"/>
        <v>2</v>
      </c>
      <c r="H8" s="59">
        <f t="shared" si="3"/>
        <v>0</v>
      </c>
      <c r="I8" s="141">
        <v>92</v>
      </c>
      <c r="J8" s="142">
        <v>3.4409722222222223E-2</v>
      </c>
      <c r="K8" s="193">
        <v>96</v>
      </c>
      <c r="L8" s="194">
        <v>4.3287037037037034E-2</v>
      </c>
      <c r="M8" s="75"/>
      <c r="N8" s="76"/>
      <c r="O8" s="74"/>
      <c r="P8" s="76"/>
      <c r="Q8" s="77"/>
      <c r="R8" s="73"/>
      <c r="S8" s="77"/>
      <c r="T8" s="76"/>
      <c r="U8" s="74"/>
      <c r="V8" s="58"/>
      <c r="W8" s="75"/>
      <c r="X8" s="76"/>
      <c r="Y8" s="77"/>
      <c r="Z8" s="73"/>
      <c r="AA8" s="77"/>
      <c r="AB8" s="73"/>
      <c r="AC8" s="74"/>
      <c r="AD8" s="58"/>
      <c r="AE8" s="75"/>
      <c r="AF8" s="78"/>
    </row>
    <row r="9" spans="1:32" s="18" customFormat="1" ht="14.95" customHeight="1" x14ac:dyDescent="0.25">
      <c r="A9" s="160" t="s">
        <v>85</v>
      </c>
      <c r="B9" s="146" t="s">
        <v>106</v>
      </c>
      <c r="C9" s="70" t="s">
        <v>8</v>
      </c>
      <c r="D9" s="71">
        <v>5</v>
      </c>
      <c r="E9" s="57">
        <f t="shared" si="0"/>
        <v>184</v>
      </c>
      <c r="F9" s="58">
        <f t="shared" si="1"/>
        <v>8.666666666666667E-2</v>
      </c>
      <c r="G9" s="48">
        <f t="shared" si="2"/>
        <v>2</v>
      </c>
      <c r="H9" s="59">
        <f t="shared" si="3"/>
        <v>0</v>
      </c>
      <c r="I9" s="141">
        <v>97</v>
      </c>
      <c r="J9" s="142">
        <v>3.3784722222222223E-2</v>
      </c>
      <c r="K9" s="193">
        <v>87</v>
      </c>
      <c r="L9" s="194">
        <v>5.2881944444444447E-2</v>
      </c>
      <c r="M9" s="75"/>
      <c r="N9" s="76"/>
      <c r="O9" s="74"/>
      <c r="P9" s="76"/>
      <c r="Q9" s="75"/>
      <c r="R9" s="76"/>
      <c r="S9" s="75"/>
      <c r="T9" s="76"/>
      <c r="U9" s="74"/>
      <c r="V9" s="58"/>
      <c r="W9" s="75"/>
      <c r="X9" s="76"/>
      <c r="Y9" s="75"/>
      <c r="Z9" s="76"/>
      <c r="AA9" s="75"/>
      <c r="AB9" s="76"/>
      <c r="AC9" s="74"/>
      <c r="AD9" s="58"/>
      <c r="AE9" s="75"/>
      <c r="AF9" s="78"/>
    </row>
    <row r="10" spans="1:32" s="18" customFormat="1" ht="14.95" customHeight="1" x14ac:dyDescent="0.25">
      <c r="A10" s="160" t="s">
        <v>86</v>
      </c>
      <c r="B10" s="146" t="s">
        <v>117</v>
      </c>
      <c r="C10" s="70" t="s">
        <v>10</v>
      </c>
      <c r="D10" s="71">
        <v>6</v>
      </c>
      <c r="E10" s="57">
        <f t="shared" si="0"/>
        <v>182</v>
      </c>
      <c r="F10" s="58">
        <f t="shared" si="1"/>
        <v>8.5555555555555551E-2</v>
      </c>
      <c r="G10" s="48">
        <f t="shared" si="2"/>
        <v>2</v>
      </c>
      <c r="H10" s="59">
        <f t="shared" si="3"/>
        <v>0</v>
      </c>
      <c r="I10" s="141">
        <v>91</v>
      </c>
      <c r="J10" s="142">
        <v>3.5057870370370371E-2</v>
      </c>
      <c r="K10" s="193">
        <v>91</v>
      </c>
      <c r="L10" s="194">
        <v>5.0497685185185187E-2</v>
      </c>
      <c r="M10" s="77"/>
      <c r="N10" s="73"/>
      <c r="O10" s="71"/>
      <c r="P10" s="73"/>
      <c r="Q10" s="77"/>
      <c r="R10" s="73"/>
      <c r="S10" s="77"/>
      <c r="T10" s="76"/>
      <c r="U10" s="74"/>
      <c r="V10" s="58"/>
      <c r="W10" s="75"/>
      <c r="X10" s="76"/>
      <c r="Y10" s="75"/>
      <c r="Z10" s="76"/>
      <c r="AA10" s="75"/>
      <c r="AB10" s="76"/>
      <c r="AC10" s="74"/>
      <c r="AD10" s="58"/>
      <c r="AE10" s="75"/>
      <c r="AF10" s="78"/>
    </row>
    <row r="11" spans="1:32" s="18" customFormat="1" ht="14.95" customHeight="1" x14ac:dyDescent="0.25">
      <c r="A11" s="5" t="s">
        <v>85</v>
      </c>
      <c r="B11" s="146" t="s">
        <v>174</v>
      </c>
      <c r="C11" s="70" t="s">
        <v>10</v>
      </c>
      <c r="D11" s="71">
        <v>7</v>
      </c>
      <c r="E11" s="79">
        <f t="shared" si="0"/>
        <v>181</v>
      </c>
      <c r="F11" s="80">
        <f t="shared" si="1"/>
        <v>8.5057870370370367E-2</v>
      </c>
      <c r="G11" s="48">
        <f t="shared" si="2"/>
        <v>2</v>
      </c>
      <c r="H11" s="81">
        <f t="shared" si="3"/>
        <v>0</v>
      </c>
      <c r="I11" s="141">
        <v>87</v>
      </c>
      <c r="J11" s="142">
        <v>3.9247685185185184E-2</v>
      </c>
      <c r="K11" s="195">
        <v>94</v>
      </c>
      <c r="L11" s="142">
        <v>4.5810185185185183E-2</v>
      </c>
      <c r="M11" s="75"/>
      <c r="N11" s="76"/>
      <c r="O11" s="74"/>
      <c r="P11" s="76"/>
      <c r="Q11" s="77"/>
      <c r="R11" s="73"/>
      <c r="S11" s="77"/>
      <c r="T11" s="73"/>
      <c r="U11" s="74"/>
      <c r="V11" s="58"/>
      <c r="W11" s="75"/>
      <c r="X11" s="76"/>
      <c r="Y11" s="75"/>
      <c r="Z11" s="76"/>
      <c r="AA11" s="75"/>
      <c r="AB11" s="76"/>
      <c r="AC11" s="74"/>
      <c r="AD11" s="58"/>
      <c r="AE11" s="75"/>
      <c r="AF11" s="78"/>
    </row>
    <row r="12" spans="1:32" s="18" customFormat="1" ht="14.95" customHeight="1" x14ac:dyDescent="0.25">
      <c r="A12" s="160" t="s">
        <v>88</v>
      </c>
      <c r="B12" s="146" t="s">
        <v>109</v>
      </c>
      <c r="C12" s="70" t="s">
        <v>9</v>
      </c>
      <c r="D12" s="71">
        <v>8</v>
      </c>
      <c r="E12" s="57">
        <f t="shared" si="0"/>
        <v>180</v>
      </c>
      <c r="F12" s="58">
        <f t="shared" si="1"/>
        <v>8.9224537037037033E-2</v>
      </c>
      <c r="G12" s="48">
        <f t="shared" si="2"/>
        <v>2</v>
      </c>
      <c r="H12" s="59">
        <f t="shared" si="3"/>
        <v>0</v>
      </c>
      <c r="I12" s="141">
        <v>95</v>
      </c>
      <c r="J12" s="142">
        <v>3.4282407407407407E-2</v>
      </c>
      <c r="K12" s="193">
        <v>85</v>
      </c>
      <c r="L12" s="194">
        <v>5.4942129629629632E-2</v>
      </c>
      <c r="M12" s="75"/>
      <c r="N12" s="76"/>
      <c r="O12" s="74"/>
      <c r="P12" s="76"/>
      <c r="Q12" s="75"/>
      <c r="R12" s="76"/>
      <c r="S12" s="75"/>
      <c r="T12" s="76"/>
      <c r="U12" s="77"/>
      <c r="V12" s="80"/>
      <c r="W12" s="75"/>
      <c r="X12" s="76"/>
      <c r="Y12" s="75"/>
      <c r="Z12" s="76"/>
      <c r="AA12" s="75"/>
      <c r="AB12" s="76"/>
      <c r="AC12" s="74"/>
      <c r="AD12" s="58"/>
      <c r="AE12" s="75"/>
      <c r="AF12" s="78"/>
    </row>
    <row r="13" spans="1:32" s="18" customFormat="1" ht="14.95" customHeight="1" x14ac:dyDescent="0.25">
      <c r="A13" s="160" t="s">
        <v>84</v>
      </c>
      <c r="B13" s="146" t="s">
        <v>107</v>
      </c>
      <c r="C13" s="70" t="s">
        <v>8</v>
      </c>
      <c r="D13" s="71">
        <v>9</v>
      </c>
      <c r="E13" s="79">
        <f t="shared" si="0"/>
        <v>176</v>
      </c>
      <c r="F13" s="80">
        <f t="shared" si="1"/>
        <v>8.9247685185185194E-2</v>
      </c>
      <c r="G13" s="48">
        <f t="shared" si="2"/>
        <v>2</v>
      </c>
      <c r="H13" s="81">
        <f t="shared" si="3"/>
        <v>0</v>
      </c>
      <c r="I13" s="141">
        <v>84</v>
      </c>
      <c r="J13" s="142">
        <v>3.9363425925925927E-2</v>
      </c>
      <c r="K13" s="193">
        <v>92</v>
      </c>
      <c r="L13" s="194">
        <v>4.988425925925926E-2</v>
      </c>
      <c r="M13" s="75"/>
      <c r="N13" s="76"/>
      <c r="O13" s="74"/>
      <c r="P13" s="82"/>
      <c r="Q13" s="77"/>
      <c r="R13" s="73"/>
      <c r="S13" s="77"/>
      <c r="T13" s="73"/>
      <c r="U13" s="74"/>
      <c r="V13" s="58"/>
      <c r="W13" s="75"/>
      <c r="X13" s="76"/>
      <c r="Y13" s="75"/>
      <c r="Z13" s="76"/>
      <c r="AA13" s="75"/>
      <c r="AB13" s="76"/>
      <c r="AC13" s="74"/>
      <c r="AD13" s="58"/>
      <c r="AE13" s="75"/>
      <c r="AF13" s="78"/>
    </row>
    <row r="14" spans="1:32" s="18" customFormat="1" ht="14.95" customHeight="1" x14ac:dyDescent="0.25">
      <c r="A14" s="160" t="s">
        <v>90</v>
      </c>
      <c r="B14" s="146" t="s">
        <v>111</v>
      </c>
      <c r="C14" s="70" t="s">
        <v>9</v>
      </c>
      <c r="D14" s="71">
        <v>10</v>
      </c>
      <c r="E14" s="57">
        <f t="shared" si="0"/>
        <v>175</v>
      </c>
      <c r="F14" s="58">
        <f t="shared" si="1"/>
        <v>9.1249999999999998E-2</v>
      </c>
      <c r="G14" s="48">
        <f t="shared" si="2"/>
        <v>2</v>
      </c>
      <c r="H14" s="59">
        <f t="shared" si="3"/>
        <v>0</v>
      </c>
      <c r="I14" s="141">
        <v>89</v>
      </c>
      <c r="J14" s="142">
        <v>3.7824074074074072E-2</v>
      </c>
      <c r="K14" s="193">
        <v>86</v>
      </c>
      <c r="L14" s="194">
        <v>5.3425925925925925E-2</v>
      </c>
      <c r="M14" s="75"/>
      <c r="N14" s="76"/>
      <c r="O14" s="74"/>
      <c r="P14" s="76"/>
      <c r="Q14" s="75"/>
      <c r="R14" s="76"/>
      <c r="S14" s="75"/>
      <c r="T14" s="76"/>
      <c r="U14" s="74"/>
      <c r="V14" s="58"/>
      <c r="W14" s="75"/>
      <c r="X14" s="76"/>
      <c r="Y14" s="75"/>
      <c r="Z14" s="76"/>
      <c r="AA14" s="75"/>
      <c r="AB14" s="76"/>
      <c r="AC14" s="74"/>
      <c r="AD14" s="58"/>
      <c r="AE14" s="75"/>
      <c r="AF14" s="78"/>
    </row>
    <row r="15" spans="1:32" s="18" customFormat="1" ht="14.95" customHeight="1" x14ac:dyDescent="0.25">
      <c r="A15" s="5" t="s">
        <v>87</v>
      </c>
      <c r="B15" s="146" t="s">
        <v>156</v>
      </c>
      <c r="C15" s="70" t="s">
        <v>9</v>
      </c>
      <c r="D15" s="71">
        <v>11</v>
      </c>
      <c r="E15" s="79">
        <f t="shared" si="0"/>
        <v>174</v>
      </c>
      <c r="F15" s="80">
        <f t="shared" si="1"/>
        <v>9.1724537037037035E-2</v>
      </c>
      <c r="G15" s="48">
        <f t="shared" si="2"/>
        <v>2</v>
      </c>
      <c r="H15" s="81">
        <f t="shared" si="3"/>
        <v>0</v>
      </c>
      <c r="I15" s="141">
        <v>93</v>
      </c>
      <c r="J15" s="142">
        <v>3.4328703703703702E-2</v>
      </c>
      <c r="K15" s="193">
        <v>81</v>
      </c>
      <c r="L15" s="194">
        <v>5.7395833333333333E-2</v>
      </c>
      <c r="M15" s="77"/>
      <c r="N15" s="73"/>
      <c r="O15" s="71"/>
      <c r="P15" s="73"/>
      <c r="Q15" s="75"/>
      <c r="R15" s="76"/>
      <c r="S15" s="75"/>
      <c r="T15" s="76"/>
      <c r="U15" s="74"/>
      <c r="V15" s="58"/>
      <c r="W15" s="75"/>
      <c r="X15" s="76"/>
      <c r="Y15" s="75"/>
      <c r="Z15" s="76"/>
      <c r="AA15" s="75"/>
      <c r="AB15" s="76"/>
      <c r="AC15" s="74"/>
      <c r="AD15" s="58"/>
      <c r="AE15" s="75"/>
      <c r="AF15" s="78"/>
    </row>
    <row r="16" spans="1:32" s="18" customFormat="1" ht="14.95" customHeight="1" x14ac:dyDescent="0.25">
      <c r="A16" s="160" t="s">
        <v>84</v>
      </c>
      <c r="B16" s="146" t="s">
        <v>113</v>
      </c>
      <c r="C16" s="70" t="s">
        <v>9</v>
      </c>
      <c r="D16" s="71">
        <v>12</v>
      </c>
      <c r="E16" s="57">
        <f t="shared" si="0"/>
        <v>171</v>
      </c>
      <c r="F16" s="58">
        <f t="shared" si="1"/>
        <v>9.4259259259259265E-2</v>
      </c>
      <c r="G16" s="48">
        <f t="shared" si="2"/>
        <v>2</v>
      </c>
      <c r="H16" s="59">
        <f t="shared" si="3"/>
        <v>0</v>
      </c>
      <c r="I16" s="141">
        <v>82</v>
      </c>
      <c r="J16" s="142">
        <v>4.2233796296296297E-2</v>
      </c>
      <c r="K16" s="195">
        <v>89</v>
      </c>
      <c r="L16" s="142">
        <v>5.2025462962962961E-2</v>
      </c>
      <c r="M16" s="75"/>
      <c r="N16" s="76"/>
      <c r="O16" s="74"/>
      <c r="P16" s="76"/>
      <c r="Q16" s="75"/>
      <c r="R16" s="76"/>
      <c r="S16" s="77"/>
      <c r="T16" s="76"/>
      <c r="U16" s="74"/>
      <c r="V16" s="58"/>
      <c r="W16" s="75"/>
      <c r="X16" s="76"/>
      <c r="Y16" s="77"/>
      <c r="Z16" s="73"/>
      <c r="AA16" s="77"/>
      <c r="AB16" s="73"/>
      <c r="AC16" s="74"/>
      <c r="AD16" s="58"/>
      <c r="AE16" s="75"/>
      <c r="AF16" s="78"/>
    </row>
    <row r="17" spans="1:32" s="18" customFormat="1" ht="14.95" customHeight="1" x14ac:dyDescent="0.25">
      <c r="A17" s="160" t="s">
        <v>89</v>
      </c>
      <c r="B17" s="146" t="s">
        <v>119</v>
      </c>
      <c r="C17" s="70" t="s">
        <v>10</v>
      </c>
      <c r="D17" s="71">
        <v>13</v>
      </c>
      <c r="E17" s="57">
        <f t="shared" si="0"/>
        <v>169</v>
      </c>
      <c r="F17" s="58">
        <f t="shared" si="1"/>
        <v>9.4502314814814817E-2</v>
      </c>
      <c r="G17" s="48">
        <f t="shared" si="2"/>
        <v>2</v>
      </c>
      <c r="H17" s="59">
        <f t="shared" si="3"/>
        <v>0</v>
      </c>
      <c r="I17" s="141">
        <v>85</v>
      </c>
      <c r="J17" s="142">
        <v>3.9305555555555559E-2</v>
      </c>
      <c r="K17" s="193">
        <v>84</v>
      </c>
      <c r="L17" s="194">
        <v>5.5196759259259258E-2</v>
      </c>
      <c r="M17" s="75"/>
      <c r="N17" s="76"/>
      <c r="O17" s="74"/>
      <c r="P17" s="76"/>
      <c r="Q17" s="75"/>
      <c r="R17" s="76"/>
      <c r="S17" s="75"/>
      <c r="T17" s="76"/>
      <c r="U17" s="74"/>
      <c r="V17" s="58"/>
      <c r="W17" s="75"/>
      <c r="X17" s="76"/>
      <c r="Y17" s="75"/>
      <c r="Z17" s="76"/>
      <c r="AA17" s="75"/>
      <c r="AB17" s="76"/>
      <c r="AC17" s="74"/>
      <c r="AD17" s="58"/>
      <c r="AE17" s="75"/>
      <c r="AF17" s="78"/>
    </row>
    <row r="18" spans="1:32" s="18" customFormat="1" ht="14.95" customHeight="1" x14ac:dyDescent="0.25">
      <c r="A18" s="160" t="s">
        <v>86</v>
      </c>
      <c r="B18" s="146" t="s">
        <v>105</v>
      </c>
      <c r="C18" s="70" t="s">
        <v>21</v>
      </c>
      <c r="D18" s="71">
        <v>14</v>
      </c>
      <c r="E18" s="57">
        <f t="shared" si="0"/>
        <v>169</v>
      </c>
      <c r="F18" s="58">
        <f t="shared" si="1"/>
        <v>9.4768518518518516E-2</v>
      </c>
      <c r="G18" s="48">
        <f t="shared" si="2"/>
        <v>2</v>
      </c>
      <c r="H18" s="59">
        <f t="shared" si="3"/>
        <v>0</v>
      </c>
      <c r="I18" s="141">
        <v>81</v>
      </c>
      <c r="J18" s="142">
        <v>4.2569444444444444E-2</v>
      </c>
      <c r="K18" s="193">
        <v>88</v>
      </c>
      <c r="L18" s="194">
        <v>5.2199074074074071E-2</v>
      </c>
      <c r="M18" s="77"/>
      <c r="N18" s="73"/>
      <c r="O18" s="71"/>
      <c r="P18" s="73"/>
      <c r="Q18" s="75"/>
      <c r="R18" s="76"/>
      <c r="S18" s="77"/>
      <c r="T18" s="76"/>
      <c r="U18" s="74"/>
      <c r="V18" s="58"/>
      <c r="W18" s="75"/>
      <c r="X18" s="76"/>
      <c r="Y18" s="75"/>
      <c r="Z18" s="76"/>
      <c r="AA18" s="75"/>
      <c r="AB18" s="76"/>
      <c r="AC18" s="74"/>
      <c r="AD18" s="58"/>
      <c r="AE18" s="75"/>
      <c r="AF18" s="78"/>
    </row>
    <row r="19" spans="1:32" s="18" customFormat="1" ht="14.95" customHeight="1" x14ac:dyDescent="0.25">
      <c r="A19" s="160" t="s">
        <v>91</v>
      </c>
      <c r="B19" s="146" t="s">
        <v>118</v>
      </c>
      <c r="C19" s="70" t="s">
        <v>10</v>
      </c>
      <c r="D19" s="71">
        <v>15</v>
      </c>
      <c r="E19" s="57">
        <f t="shared" si="0"/>
        <v>169</v>
      </c>
      <c r="F19" s="58">
        <f t="shared" si="1"/>
        <v>9.6423611111111113E-2</v>
      </c>
      <c r="G19" s="48">
        <f t="shared" si="2"/>
        <v>2</v>
      </c>
      <c r="H19" s="59">
        <f t="shared" si="3"/>
        <v>0</v>
      </c>
      <c r="I19" s="141">
        <v>86</v>
      </c>
      <c r="J19" s="142">
        <v>3.9282407407407405E-2</v>
      </c>
      <c r="K19" s="193">
        <v>83</v>
      </c>
      <c r="L19" s="194">
        <v>5.7141203703703701E-2</v>
      </c>
      <c r="M19" s="75"/>
      <c r="N19" s="76"/>
      <c r="O19" s="74"/>
      <c r="P19" s="76"/>
      <c r="Q19" s="75"/>
      <c r="R19" s="76"/>
      <c r="S19" s="75"/>
      <c r="T19" s="76"/>
      <c r="U19" s="77"/>
      <c r="V19" s="80"/>
      <c r="W19" s="75"/>
      <c r="X19" s="76"/>
      <c r="Y19" s="75"/>
      <c r="Z19" s="76"/>
      <c r="AA19" s="75"/>
      <c r="AB19" s="76"/>
      <c r="AC19" s="74"/>
      <c r="AD19" s="58"/>
      <c r="AE19" s="75"/>
      <c r="AF19" s="78"/>
    </row>
    <row r="20" spans="1:32" s="18" customFormat="1" ht="14.95" customHeight="1" x14ac:dyDescent="0.25">
      <c r="A20" s="160" t="s">
        <v>87</v>
      </c>
      <c r="B20" s="146" t="s">
        <v>114</v>
      </c>
      <c r="C20" s="70" t="s">
        <v>9</v>
      </c>
      <c r="D20" s="71">
        <v>16</v>
      </c>
      <c r="E20" s="57">
        <f t="shared" si="0"/>
        <v>163</v>
      </c>
      <c r="F20" s="58">
        <f t="shared" si="1"/>
        <v>0.10194444444444445</v>
      </c>
      <c r="G20" s="48">
        <f t="shared" si="2"/>
        <v>2</v>
      </c>
      <c r="H20" s="59">
        <f t="shared" si="3"/>
        <v>0</v>
      </c>
      <c r="I20" s="141">
        <v>80</v>
      </c>
      <c r="J20" s="142">
        <v>4.4803240740740741E-2</v>
      </c>
      <c r="K20" s="193">
        <v>83</v>
      </c>
      <c r="L20" s="194">
        <v>5.7141203703703701E-2</v>
      </c>
      <c r="M20" s="75"/>
      <c r="N20" s="76"/>
      <c r="O20" s="74"/>
      <c r="P20" s="76"/>
      <c r="Q20" s="77"/>
      <c r="R20" s="73"/>
      <c r="S20" s="75"/>
      <c r="T20" s="73"/>
      <c r="U20" s="74"/>
      <c r="V20" s="58"/>
      <c r="W20" s="75"/>
      <c r="X20" s="76"/>
      <c r="Y20" s="75"/>
      <c r="Z20" s="76"/>
      <c r="AA20" s="75"/>
      <c r="AB20" s="76"/>
      <c r="AC20" s="74"/>
      <c r="AD20" s="58"/>
      <c r="AE20" s="75"/>
      <c r="AF20" s="78"/>
    </row>
    <row r="21" spans="1:32" s="18" customFormat="1" ht="14.95" customHeight="1" x14ac:dyDescent="0.25">
      <c r="A21" s="160" t="s">
        <v>92</v>
      </c>
      <c r="B21" s="146" t="s">
        <v>120</v>
      </c>
      <c r="C21" s="70" t="s">
        <v>11</v>
      </c>
      <c r="D21" s="71">
        <v>17</v>
      </c>
      <c r="E21" s="79">
        <f t="shared" si="0"/>
        <v>162</v>
      </c>
      <c r="F21" s="80">
        <f t="shared" si="1"/>
        <v>9.9085648148148159E-2</v>
      </c>
      <c r="G21" s="48">
        <f t="shared" si="2"/>
        <v>2</v>
      </c>
      <c r="H21" s="81">
        <f t="shared" si="3"/>
        <v>0</v>
      </c>
      <c r="I21" s="141">
        <v>83</v>
      </c>
      <c r="J21" s="142">
        <v>4.0763888888888891E-2</v>
      </c>
      <c r="K21" s="195">
        <v>79</v>
      </c>
      <c r="L21" s="142">
        <v>5.8321759259259261E-2</v>
      </c>
      <c r="M21" s="75"/>
      <c r="N21" s="76"/>
      <c r="O21" s="74"/>
      <c r="P21" s="76"/>
      <c r="Q21" s="75"/>
      <c r="R21" s="76"/>
      <c r="S21" s="75"/>
      <c r="T21" s="76"/>
      <c r="U21" s="74"/>
      <c r="V21" s="58"/>
      <c r="W21" s="77"/>
      <c r="X21" s="73"/>
      <c r="Y21" s="75"/>
      <c r="Z21" s="76"/>
      <c r="AA21" s="75"/>
      <c r="AB21" s="76"/>
      <c r="AC21" s="71"/>
      <c r="AD21" s="73"/>
      <c r="AE21" s="77"/>
      <c r="AF21" s="83"/>
    </row>
    <row r="22" spans="1:32" s="18" customFormat="1" ht="14.95" customHeight="1" x14ac:dyDescent="0.25">
      <c r="A22" s="5" t="s">
        <v>85</v>
      </c>
      <c r="B22" s="146" t="s">
        <v>160</v>
      </c>
      <c r="C22" s="70" t="s">
        <v>8</v>
      </c>
      <c r="D22" s="71">
        <v>18</v>
      </c>
      <c r="E22" s="79">
        <f t="shared" si="0"/>
        <v>100</v>
      </c>
      <c r="F22" s="80">
        <f t="shared" si="1"/>
        <v>2.7384259259259261E-2</v>
      </c>
      <c r="G22" s="48">
        <f t="shared" si="2"/>
        <v>1</v>
      </c>
      <c r="H22" s="81">
        <f t="shared" si="3"/>
        <v>0</v>
      </c>
      <c r="I22" s="141">
        <v>100</v>
      </c>
      <c r="J22" s="142">
        <v>2.7384259259259261E-2</v>
      </c>
      <c r="K22" s="74"/>
      <c r="L22" s="58"/>
      <c r="M22" s="77"/>
      <c r="N22" s="73"/>
      <c r="O22" s="71"/>
      <c r="P22" s="73"/>
      <c r="Q22" s="75"/>
      <c r="R22" s="76"/>
      <c r="S22" s="75"/>
      <c r="T22" s="76"/>
      <c r="U22" s="74"/>
      <c r="V22" s="58"/>
      <c r="W22" s="75"/>
      <c r="X22" s="76"/>
      <c r="Y22" s="75"/>
      <c r="Z22" s="76"/>
      <c r="AA22" s="77"/>
      <c r="AB22" s="73"/>
      <c r="AC22" s="74"/>
      <c r="AD22" s="58"/>
      <c r="AE22" s="75"/>
      <c r="AF22" s="78"/>
    </row>
    <row r="23" spans="1:32" s="18" customFormat="1" ht="14.95" customHeight="1" x14ac:dyDescent="0.25">
      <c r="A23" s="5" t="s">
        <v>101</v>
      </c>
      <c r="B23" s="146" t="s">
        <v>177</v>
      </c>
      <c r="C23" s="70" t="s">
        <v>9</v>
      </c>
      <c r="D23" s="71">
        <v>19</v>
      </c>
      <c r="E23" s="79">
        <f t="shared" si="0"/>
        <v>97</v>
      </c>
      <c r="F23" s="80">
        <f t="shared" si="1"/>
        <v>4.238425925925926E-2</v>
      </c>
      <c r="G23" s="48">
        <f t="shared" si="2"/>
        <v>1</v>
      </c>
      <c r="H23" s="81">
        <f t="shared" si="3"/>
        <v>0</v>
      </c>
      <c r="I23" s="72"/>
      <c r="J23" s="73"/>
      <c r="K23" s="195">
        <v>97</v>
      </c>
      <c r="L23" s="142">
        <v>4.238425925925926E-2</v>
      </c>
      <c r="M23" s="77"/>
      <c r="N23" s="73"/>
      <c r="O23" s="71"/>
      <c r="P23" s="73"/>
      <c r="Q23" s="75"/>
      <c r="R23" s="76"/>
      <c r="S23" s="75"/>
      <c r="T23" s="76"/>
      <c r="U23" s="74"/>
      <c r="V23" s="58"/>
      <c r="W23" s="75"/>
      <c r="X23" s="76"/>
      <c r="Y23" s="75"/>
      <c r="Z23" s="76"/>
      <c r="AA23" s="75"/>
      <c r="AB23" s="76"/>
      <c r="AC23" s="71"/>
      <c r="AD23" s="73"/>
      <c r="AE23" s="77"/>
      <c r="AF23" s="83"/>
    </row>
    <row r="24" spans="1:32" s="18" customFormat="1" ht="14.95" customHeight="1" x14ac:dyDescent="0.25">
      <c r="A24" s="160" t="s">
        <v>85</v>
      </c>
      <c r="B24" s="146" t="s">
        <v>104</v>
      </c>
      <c r="C24" s="70" t="s">
        <v>21</v>
      </c>
      <c r="D24" s="71">
        <v>20</v>
      </c>
      <c r="E24" s="57">
        <f t="shared" si="0"/>
        <v>95</v>
      </c>
      <c r="F24" s="58">
        <f t="shared" si="1"/>
        <v>3.4282407407407407E-2</v>
      </c>
      <c r="G24" s="48">
        <f t="shared" si="2"/>
        <v>1</v>
      </c>
      <c r="H24" s="59">
        <f t="shared" si="3"/>
        <v>0</v>
      </c>
      <c r="I24" s="141">
        <v>95</v>
      </c>
      <c r="J24" s="142">
        <v>3.4282407407407407E-2</v>
      </c>
      <c r="K24" s="71"/>
      <c r="L24" s="73"/>
      <c r="M24" s="75"/>
      <c r="N24" s="76"/>
      <c r="O24" s="74"/>
      <c r="P24" s="76"/>
      <c r="Q24" s="75"/>
      <c r="R24" s="76"/>
      <c r="S24" s="75"/>
      <c r="T24" s="76"/>
      <c r="U24" s="77"/>
      <c r="V24" s="80"/>
      <c r="W24" s="77"/>
      <c r="X24" s="73"/>
      <c r="Y24" s="77"/>
      <c r="Z24" s="73"/>
      <c r="AA24" s="77"/>
      <c r="AB24" s="73"/>
      <c r="AC24" s="71"/>
      <c r="AD24" s="73"/>
      <c r="AE24" s="77"/>
      <c r="AF24" s="83"/>
    </row>
    <row r="25" spans="1:32" s="18" customFormat="1" ht="14.95" customHeight="1" x14ac:dyDescent="0.25">
      <c r="A25" s="5" t="s">
        <v>99</v>
      </c>
      <c r="B25" s="146" t="s">
        <v>175</v>
      </c>
      <c r="C25" s="70" t="s">
        <v>8</v>
      </c>
      <c r="D25" s="71">
        <v>20</v>
      </c>
      <c r="E25" s="79">
        <f t="shared" si="0"/>
        <v>95</v>
      </c>
      <c r="F25" s="80">
        <f t="shared" si="1"/>
        <v>4.4513888888888888E-2</v>
      </c>
      <c r="G25" s="48">
        <f t="shared" si="2"/>
        <v>1</v>
      </c>
      <c r="H25" s="81">
        <f t="shared" si="3"/>
        <v>0</v>
      </c>
      <c r="I25" s="72"/>
      <c r="J25" s="73"/>
      <c r="K25" s="195">
        <v>95</v>
      </c>
      <c r="L25" s="142">
        <v>4.4513888888888888E-2</v>
      </c>
      <c r="M25" s="75"/>
      <c r="N25" s="76"/>
      <c r="O25" s="74"/>
      <c r="P25" s="76"/>
      <c r="Q25" s="75"/>
      <c r="R25" s="76"/>
      <c r="S25" s="75"/>
      <c r="T25" s="73"/>
      <c r="U25" s="74"/>
      <c r="V25" s="58"/>
      <c r="W25" s="75"/>
      <c r="X25" s="76"/>
      <c r="Y25" s="75"/>
      <c r="Z25" s="76"/>
      <c r="AA25" s="75"/>
      <c r="AB25" s="76"/>
      <c r="AC25" s="74"/>
      <c r="AD25" s="58"/>
      <c r="AE25" s="75"/>
      <c r="AF25" s="78"/>
    </row>
    <row r="26" spans="1:32" s="18" customFormat="1" ht="14.95" customHeight="1" x14ac:dyDescent="0.25">
      <c r="A26" s="5" t="s">
        <v>71</v>
      </c>
      <c r="B26" s="146" t="s">
        <v>176</v>
      </c>
      <c r="C26" s="70" t="s">
        <v>10</v>
      </c>
      <c r="D26" s="71">
        <v>22</v>
      </c>
      <c r="E26" s="79">
        <f t="shared" si="0"/>
        <v>93</v>
      </c>
      <c r="F26" s="80">
        <f t="shared" si="1"/>
        <v>4.597222222222222E-2</v>
      </c>
      <c r="G26" s="48">
        <f t="shared" si="2"/>
        <v>1</v>
      </c>
      <c r="H26" s="81">
        <f t="shared" si="3"/>
        <v>0</v>
      </c>
      <c r="I26" s="72"/>
      <c r="J26" s="95"/>
      <c r="K26" s="195">
        <v>93</v>
      </c>
      <c r="L26" s="142">
        <v>4.597222222222222E-2</v>
      </c>
      <c r="M26" s="75"/>
      <c r="N26" s="76"/>
      <c r="O26" s="74"/>
      <c r="P26" s="76"/>
      <c r="Q26" s="75"/>
      <c r="R26" s="76"/>
      <c r="S26" s="75"/>
      <c r="T26" s="76"/>
      <c r="U26" s="74"/>
      <c r="V26" s="58"/>
      <c r="W26" s="75"/>
      <c r="X26" s="76"/>
      <c r="Y26" s="75"/>
      <c r="Z26" s="76"/>
      <c r="AA26" s="75"/>
      <c r="AB26" s="76"/>
      <c r="AC26" s="74"/>
      <c r="AD26" s="58"/>
      <c r="AE26" s="75"/>
      <c r="AF26" s="78"/>
    </row>
    <row r="27" spans="1:32" s="18" customFormat="1" ht="14.95" customHeight="1" x14ac:dyDescent="0.25">
      <c r="A27" s="160" t="s">
        <v>89</v>
      </c>
      <c r="B27" s="146" t="s">
        <v>110</v>
      </c>
      <c r="C27" s="70" t="s">
        <v>9</v>
      </c>
      <c r="D27" s="71">
        <v>23</v>
      </c>
      <c r="E27" s="57">
        <f t="shared" si="0"/>
        <v>90</v>
      </c>
      <c r="F27" s="58">
        <f t="shared" si="1"/>
        <v>3.5555555555555556E-2</v>
      </c>
      <c r="G27" s="48">
        <f t="shared" si="2"/>
        <v>1</v>
      </c>
      <c r="H27" s="59">
        <f t="shared" si="3"/>
        <v>0</v>
      </c>
      <c r="I27" s="141">
        <v>90</v>
      </c>
      <c r="J27" s="142">
        <v>3.5555555555555556E-2</v>
      </c>
      <c r="K27" s="71"/>
      <c r="L27" s="73"/>
      <c r="M27" s="77"/>
      <c r="N27" s="73"/>
      <c r="O27" s="71"/>
      <c r="P27" s="73"/>
      <c r="Q27" s="75"/>
      <c r="R27" s="76"/>
      <c r="S27" s="75"/>
      <c r="T27" s="76"/>
      <c r="U27" s="74"/>
      <c r="V27" s="58"/>
      <c r="W27" s="75"/>
      <c r="X27" s="76"/>
      <c r="Y27" s="75"/>
      <c r="Z27" s="76"/>
      <c r="AA27" s="75"/>
      <c r="AB27" s="76"/>
      <c r="AC27" s="74"/>
      <c r="AD27" s="58"/>
      <c r="AE27" s="75"/>
      <c r="AF27" s="78"/>
    </row>
    <row r="28" spans="1:32" s="18" customFormat="1" ht="14.95" customHeight="1" x14ac:dyDescent="0.25">
      <c r="A28" s="5" t="s">
        <v>86</v>
      </c>
      <c r="B28" s="146" t="s">
        <v>178</v>
      </c>
      <c r="C28" s="70" t="s">
        <v>10</v>
      </c>
      <c r="D28" s="71">
        <v>23</v>
      </c>
      <c r="E28" s="79">
        <f t="shared" si="0"/>
        <v>90</v>
      </c>
      <c r="F28" s="80">
        <f t="shared" si="1"/>
        <v>5.1643518518518519E-2</v>
      </c>
      <c r="G28" s="48">
        <f t="shared" si="2"/>
        <v>1</v>
      </c>
      <c r="H28" s="81">
        <f t="shared" si="3"/>
        <v>0</v>
      </c>
      <c r="I28" s="72"/>
      <c r="J28" s="73"/>
      <c r="K28" s="195">
        <v>90</v>
      </c>
      <c r="L28" s="142">
        <v>5.1643518518518519E-2</v>
      </c>
      <c r="M28" s="77"/>
      <c r="N28" s="73"/>
      <c r="O28" s="71"/>
      <c r="P28" s="73"/>
      <c r="Q28" s="75"/>
      <c r="R28" s="76"/>
      <c r="S28" s="75"/>
      <c r="T28" s="76"/>
      <c r="U28" s="74"/>
      <c r="V28" s="58"/>
      <c r="W28" s="75"/>
      <c r="X28" s="76"/>
      <c r="Y28" s="75"/>
      <c r="Z28" s="76"/>
      <c r="AA28" s="75"/>
      <c r="AB28" s="76"/>
      <c r="AC28" s="74"/>
      <c r="AD28" s="58"/>
      <c r="AE28" s="75"/>
      <c r="AF28" s="78"/>
    </row>
    <row r="29" spans="1:32" s="18" customFormat="1" ht="14.95" customHeight="1" x14ac:dyDescent="0.25">
      <c r="A29" s="160" t="s">
        <v>84</v>
      </c>
      <c r="B29" s="146" t="s">
        <v>112</v>
      </c>
      <c r="C29" s="70" t="s">
        <v>9</v>
      </c>
      <c r="D29" s="71">
        <v>25</v>
      </c>
      <c r="E29" s="79">
        <f t="shared" si="0"/>
        <v>88</v>
      </c>
      <c r="F29" s="80">
        <f t="shared" si="1"/>
        <v>3.8194444444444448E-2</v>
      </c>
      <c r="G29" s="48">
        <f t="shared" si="2"/>
        <v>1</v>
      </c>
      <c r="H29" s="81">
        <f t="shared" si="3"/>
        <v>0</v>
      </c>
      <c r="I29" s="141">
        <v>88</v>
      </c>
      <c r="J29" s="142">
        <v>3.8194444444444448E-2</v>
      </c>
      <c r="K29" s="74"/>
      <c r="L29" s="58"/>
      <c r="M29" s="75"/>
      <c r="N29" s="76"/>
      <c r="O29" s="74"/>
      <c r="P29" s="76"/>
      <c r="Q29" s="77"/>
      <c r="R29" s="73"/>
      <c r="S29" s="75"/>
      <c r="T29" s="76"/>
      <c r="U29" s="74"/>
      <c r="V29" s="58"/>
      <c r="W29" s="75"/>
      <c r="X29" s="76"/>
      <c r="Y29" s="75"/>
      <c r="Z29" s="76"/>
      <c r="AA29" s="75"/>
      <c r="AB29" s="76"/>
      <c r="AC29" s="74"/>
      <c r="AD29" s="58"/>
      <c r="AE29" s="75"/>
      <c r="AF29" s="78"/>
    </row>
    <row r="30" spans="1:32" s="18" customFormat="1" ht="14.95" customHeight="1" x14ac:dyDescent="0.25">
      <c r="A30" s="5" t="s">
        <v>86</v>
      </c>
      <c r="B30" s="146" t="s">
        <v>150</v>
      </c>
      <c r="C30" s="70" t="s">
        <v>10</v>
      </c>
      <c r="D30" s="71">
        <v>26</v>
      </c>
      <c r="E30" s="79">
        <f t="shared" si="0"/>
        <v>80</v>
      </c>
      <c r="F30" s="80">
        <f t="shared" si="1"/>
        <v>5.7627314814814812E-2</v>
      </c>
      <c r="G30" s="48">
        <f t="shared" si="2"/>
        <v>1</v>
      </c>
      <c r="H30" s="81">
        <f t="shared" si="3"/>
        <v>0</v>
      </c>
      <c r="I30" s="72"/>
      <c r="J30" s="73"/>
      <c r="K30" s="195">
        <v>80</v>
      </c>
      <c r="L30" s="142">
        <v>5.7627314814814812E-2</v>
      </c>
      <c r="M30" s="75"/>
      <c r="N30" s="76"/>
      <c r="O30" s="74"/>
      <c r="P30" s="76"/>
      <c r="Q30" s="75"/>
      <c r="R30" s="76"/>
      <c r="S30" s="75"/>
      <c r="T30" s="76"/>
      <c r="U30" s="77"/>
      <c r="V30" s="80"/>
      <c r="W30" s="77"/>
      <c r="X30" s="73"/>
      <c r="Y30" s="77"/>
      <c r="Z30" s="73"/>
      <c r="AA30" s="75"/>
      <c r="AB30" s="76"/>
      <c r="AC30" s="74"/>
      <c r="AD30" s="58"/>
      <c r="AE30" s="75"/>
      <c r="AF30" s="78"/>
    </row>
    <row r="31" spans="1:32" s="18" customFormat="1" ht="14.95" customHeight="1" x14ac:dyDescent="0.25">
      <c r="A31" s="160" t="s">
        <v>89</v>
      </c>
      <c r="B31" s="146" t="s">
        <v>115</v>
      </c>
      <c r="C31" s="70" t="s">
        <v>9</v>
      </c>
      <c r="D31" s="71">
        <v>27</v>
      </c>
      <c r="E31" s="79">
        <f t="shared" si="0"/>
        <v>79</v>
      </c>
      <c r="F31" s="80">
        <f t="shared" si="1"/>
        <v>4.5949074074074073E-2</v>
      </c>
      <c r="G31" s="48">
        <f t="shared" si="2"/>
        <v>1</v>
      </c>
      <c r="H31" s="81">
        <f t="shared" si="3"/>
        <v>0</v>
      </c>
      <c r="I31" s="141">
        <v>79</v>
      </c>
      <c r="J31" s="142">
        <v>4.5949074074074073E-2</v>
      </c>
      <c r="K31" s="74"/>
      <c r="L31" s="58"/>
      <c r="M31" s="75"/>
      <c r="N31" s="76"/>
      <c r="O31" s="74"/>
      <c r="P31" s="76"/>
      <c r="Q31" s="75"/>
      <c r="R31" s="76"/>
      <c r="S31" s="75"/>
      <c r="T31" s="73"/>
      <c r="U31" s="74"/>
      <c r="V31" s="58"/>
      <c r="W31" s="77"/>
      <c r="X31" s="73"/>
      <c r="Y31" s="77"/>
      <c r="Z31" s="73"/>
      <c r="AA31" s="77"/>
      <c r="AB31" s="73"/>
      <c r="AC31" s="71"/>
      <c r="AD31" s="73"/>
      <c r="AE31" s="77"/>
      <c r="AF31" s="83"/>
    </row>
    <row r="32" spans="1:32" s="18" customFormat="1" ht="14.95" customHeight="1" x14ac:dyDescent="0.25">
      <c r="A32" s="160" t="s">
        <v>97</v>
      </c>
      <c r="B32" s="146" t="s">
        <v>138</v>
      </c>
      <c r="C32" s="70" t="s">
        <v>0</v>
      </c>
      <c r="D32" s="71">
        <v>1</v>
      </c>
      <c r="E32" s="79">
        <f t="shared" si="0"/>
        <v>199</v>
      </c>
      <c r="F32" s="80">
        <f t="shared" si="1"/>
        <v>5.7499999999999996E-2</v>
      </c>
      <c r="G32" s="48">
        <f t="shared" si="2"/>
        <v>2</v>
      </c>
      <c r="H32" s="81">
        <f t="shared" si="3"/>
        <v>0</v>
      </c>
      <c r="I32" s="141">
        <v>99</v>
      </c>
      <c r="J32" s="142">
        <v>2.5243055555555557E-2</v>
      </c>
      <c r="K32" s="193">
        <v>100</v>
      </c>
      <c r="L32" s="194">
        <v>3.2256944444444442E-2</v>
      </c>
      <c r="M32" s="77"/>
      <c r="N32" s="73"/>
      <c r="O32" s="71"/>
      <c r="P32" s="73"/>
      <c r="Q32" s="75"/>
      <c r="R32" s="76"/>
      <c r="S32" s="75"/>
      <c r="T32" s="76"/>
      <c r="U32" s="74"/>
      <c r="V32" s="58"/>
      <c r="W32" s="77"/>
      <c r="X32" s="73"/>
      <c r="Y32" s="77"/>
      <c r="Z32" s="73"/>
      <c r="AA32" s="77"/>
      <c r="AB32" s="73"/>
      <c r="AC32" s="71"/>
      <c r="AD32" s="73"/>
      <c r="AE32" s="77"/>
      <c r="AF32" s="83"/>
    </row>
    <row r="33" spans="1:32" s="18" customFormat="1" ht="14.95" customHeight="1" x14ac:dyDescent="0.25">
      <c r="A33" s="160" t="s">
        <v>86</v>
      </c>
      <c r="B33" s="146" t="s">
        <v>121</v>
      </c>
      <c r="C33" s="70" t="s">
        <v>20</v>
      </c>
      <c r="D33" s="71">
        <v>2</v>
      </c>
      <c r="E33" s="57">
        <f t="shared" si="0"/>
        <v>197</v>
      </c>
      <c r="F33" s="58">
        <f t="shared" si="1"/>
        <v>5.8530092592592592E-2</v>
      </c>
      <c r="G33" s="48">
        <f t="shared" si="2"/>
        <v>2</v>
      </c>
      <c r="H33" s="59">
        <f t="shared" si="3"/>
        <v>0</v>
      </c>
      <c r="I33" s="141">
        <v>100</v>
      </c>
      <c r="J33" s="142">
        <v>2.3981481481481482E-2</v>
      </c>
      <c r="K33" s="195">
        <v>97</v>
      </c>
      <c r="L33" s="142">
        <v>3.4548611111111113E-2</v>
      </c>
      <c r="M33" s="75"/>
      <c r="N33" s="76"/>
      <c r="O33" s="74"/>
      <c r="P33" s="76"/>
      <c r="Q33" s="75"/>
      <c r="R33" s="76"/>
      <c r="S33" s="75"/>
      <c r="T33" s="76"/>
      <c r="U33" s="77"/>
      <c r="V33" s="80"/>
      <c r="W33" s="75"/>
      <c r="X33" s="76"/>
      <c r="Y33" s="75"/>
      <c r="Z33" s="76"/>
      <c r="AA33" s="75"/>
      <c r="AB33" s="76"/>
      <c r="AC33" s="74"/>
      <c r="AD33" s="58"/>
      <c r="AE33" s="75"/>
      <c r="AF33" s="78"/>
    </row>
    <row r="34" spans="1:32" ht="14.95" customHeight="1" x14ac:dyDescent="0.25">
      <c r="A34" s="160" t="s">
        <v>89</v>
      </c>
      <c r="B34" s="146" t="s">
        <v>126</v>
      </c>
      <c r="C34" s="70" t="s">
        <v>5</v>
      </c>
      <c r="D34" s="71">
        <v>3</v>
      </c>
      <c r="E34" s="57">
        <f t="shared" si="0"/>
        <v>192</v>
      </c>
      <c r="F34" s="58">
        <f t="shared" si="1"/>
        <v>5.9710648148148152E-2</v>
      </c>
      <c r="G34" s="48">
        <f t="shared" si="2"/>
        <v>2</v>
      </c>
      <c r="H34" s="59">
        <f t="shared" si="3"/>
        <v>0</v>
      </c>
      <c r="I34" s="141">
        <v>94</v>
      </c>
      <c r="J34" s="142">
        <v>2.6203703703703705E-2</v>
      </c>
      <c r="K34" s="193">
        <v>98</v>
      </c>
      <c r="L34" s="194">
        <v>3.3506944444444443E-2</v>
      </c>
      <c r="M34" s="75"/>
      <c r="N34" s="76"/>
      <c r="O34" s="74"/>
      <c r="P34" s="76"/>
      <c r="Q34" s="75"/>
      <c r="R34" s="76"/>
      <c r="S34" s="75"/>
      <c r="T34" s="76"/>
      <c r="U34" s="77"/>
      <c r="V34" s="80"/>
      <c r="W34" s="75"/>
      <c r="X34" s="76"/>
      <c r="Y34" s="75"/>
      <c r="Z34" s="76"/>
      <c r="AA34" s="75"/>
      <c r="AB34" s="76"/>
      <c r="AC34" s="74"/>
      <c r="AD34" s="58"/>
      <c r="AE34" s="75"/>
      <c r="AF34" s="78"/>
    </row>
    <row r="35" spans="1:32" ht="14.95" customHeight="1" x14ac:dyDescent="0.25">
      <c r="A35" s="160" t="s">
        <v>86</v>
      </c>
      <c r="B35" s="146" t="s">
        <v>139</v>
      </c>
      <c r="C35" s="70" t="s">
        <v>0</v>
      </c>
      <c r="D35" s="71">
        <v>4</v>
      </c>
      <c r="E35" s="79">
        <f t="shared" si="0"/>
        <v>191</v>
      </c>
      <c r="F35" s="80">
        <f t="shared" si="1"/>
        <v>6.12962962962963E-2</v>
      </c>
      <c r="G35" s="48">
        <f t="shared" si="2"/>
        <v>2</v>
      </c>
      <c r="H35" s="81">
        <f t="shared" si="3"/>
        <v>0</v>
      </c>
      <c r="I35" s="141">
        <v>96</v>
      </c>
      <c r="J35" s="142">
        <v>2.5636574074074076E-2</v>
      </c>
      <c r="K35" s="193">
        <v>95</v>
      </c>
      <c r="L35" s="194">
        <v>3.5659722222222225E-2</v>
      </c>
      <c r="M35" s="75"/>
      <c r="N35" s="76"/>
      <c r="O35" s="74"/>
      <c r="P35" s="76"/>
      <c r="Q35" s="77"/>
      <c r="R35" s="73"/>
      <c r="S35" s="77"/>
      <c r="T35" s="76"/>
      <c r="U35" s="74"/>
      <c r="V35" s="58"/>
      <c r="W35" s="77"/>
      <c r="X35" s="73"/>
      <c r="Y35" s="77"/>
      <c r="Z35" s="73"/>
      <c r="AA35" s="77"/>
      <c r="AB35" s="73"/>
      <c r="AC35" s="71"/>
      <c r="AD35" s="73"/>
      <c r="AE35" s="77"/>
      <c r="AF35" s="83"/>
    </row>
    <row r="36" spans="1:32" ht="14.95" customHeight="1" x14ac:dyDescent="0.25">
      <c r="A36" s="160" t="s">
        <v>93</v>
      </c>
      <c r="B36" s="146" t="s">
        <v>124</v>
      </c>
      <c r="C36" s="70" t="s">
        <v>20</v>
      </c>
      <c r="D36" s="71">
        <v>5</v>
      </c>
      <c r="E36" s="79">
        <f t="shared" si="0"/>
        <v>189</v>
      </c>
      <c r="F36" s="80">
        <f t="shared" si="1"/>
        <v>5.9594907407407409E-2</v>
      </c>
      <c r="G36" s="48">
        <f t="shared" si="2"/>
        <v>2</v>
      </c>
      <c r="H36" s="81">
        <f t="shared" si="3"/>
        <v>0</v>
      </c>
      <c r="I36" s="145">
        <v>90</v>
      </c>
      <c r="J36" s="142">
        <v>2.6817129629629628E-2</v>
      </c>
      <c r="K36" s="193">
        <v>99</v>
      </c>
      <c r="L36" s="194">
        <v>3.2777777777777781E-2</v>
      </c>
      <c r="M36" s="75"/>
      <c r="N36" s="76"/>
      <c r="O36" s="74"/>
      <c r="P36" s="76"/>
      <c r="Q36" s="75"/>
      <c r="R36" s="76"/>
      <c r="S36" s="75"/>
      <c r="T36" s="73"/>
      <c r="U36" s="74"/>
      <c r="V36" s="58"/>
      <c r="W36" s="77"/>
      <c r="X36" s="73"/>
      <c r="Y36" s="77"/>
      <c r="Z36" s="73"/>
      <c r="AA36" s="77"/>
      <c r="AB36" s="73"/>
      <c r="AC36" s="71"/>
      <c r="AD36" s="73"/>
      <c r="AE36" s="77"/>
      <c r="AF36" s="83"/>
    </row>
    <row r="37" spans="1:32" ht="14.95" customHeight="1" x14ac:dyDescent="0.25">
      <c r="A37" s="160" t="s">
        <v>91</v>
      </c>
      <c r="B37" s="146" t="s">
        <v>145</v>
      </c>
      <c r="C37" s="70" t="s">
        <v>6</v>
      </c>
      <c r="D37" s="71">
        <v>6</v>
      </c>
      <c r="E37" s="79">
        <f t="shared" ref="E37:E71" si="4">SUM(I37,K37,M37,O37,Q37,S37,U37,W37,Y37,AA37,AC37,AE37)</f>
        <v>187</v>
      </c>
      <c r="F37" s="80">
        <f t="shared" ref="F37:F71" si="5">SUM(J37,L37,N37,P37,R37,T37,V37,X37,Z37,AB37,AD37,AF37)</f>
        <v>6.4456018518518524E-2</v>
      </c>
      <c r="G37" s="48">
        <f t="shared" ref="G37:G71" si="6">COUNT(I37,K37,M37,O37,Q37,S37,U37,W37,Y37,AA37)</f>
        <v>2</v>
      </c>
      <c r="H37" s="81">
        <f t="shared" ref="H37:H71" si="7">COUNT(AC37,AE37)</f>
        <v>0</v>
      </c>
      <c r="I37" s="141">
        <v>97</v>
      </c>
      <c r="J37" s="142">
        <v>2.5590277777777778E-2</v>
      </c>
      <c r="K37" s="193">
        <v>90</v>
      </c>
      <c r="L37" s="194">
        <v>3.8865740740740742E-2</v>
      </c>
      <c r="M37" s="75"/>
      <c r="N37" s="76"/>
      <c r="O37" s="74"/>
      <c r="P37" s="76"/>
      <c r="Q37" s="75"/>
      <c r="R37" s="76"/>
      <c r="S37" s="75"/>
      <c r="T37" s="76"/>
      <c r="U37" s="77"/>
      <c r="V37" s="80"/>
      <c r="W37" s="75"/>
      <c r="X37" s="76"/>
      <c r="Y37" s="75"/>
      <c r="Z37" s="76"/>
      <c r="AA37" s="75"/>
      <c r="AB37" s="76"/>
      <c r="AC37" s="74"/>
      <c r="AD37" s="58"/>
      <c r="AE37" s="75"/>
      <c r="AF37" s="78"/>
    </row>
    <row r="38" spans="1:32" ht="14.95" customHeight="1" x14ac:dyDescent="0.25">
      <c r="A38" s="5" t="s">
        <v>91</v>
      </c>
      <c r="B38" s="146" t="s">
        <v>128</v>
      </c>
      <c r="C38" s="70" t="s">
        <v>5</v>
      </c>
      <c r="D38" s="71">
        <v>7</v>
      </c>
      <c r="E38" s="79">
        <f t="shared" si="4"/>
        <v>185</v>
      </c>
      <c r="F38" s="80">
        <f t="shared" si="5"/>
        <v>6.1805555555555558E-2</v>
      </c>
      <c r="G38" s="48">
        <f t="shared" si="6"/>
        <v>2</v>
      </c>
      <c r="H38" s="81">
        <f t="shared" si="7"/>
        <v>0</v>
      </c>
      <c r="I38" s="145">
        <v>89</v>
      </c>
      <c r="J38" s="142">
        <v>2.6990740740740742E-2</v>
      </c>
      <c r="K38" s="193">
        <v>96</v>
      </c>
      <c r="L38" s="194">
        <v>3.4814814814814812E-2</v>
      </c>
      <c r="M38" s="75"/>
      <c r="N38" s="76"/>
      <c r="O38" s="74"/>
      <c r="P38" s="76"/>
      <c r="Q38" s="75"/>
      <c r="R38" s="76"/>
      <c r="S38" s="75"/>
      <c r="T38" s="73"/>
      <c r="U38" s="77"/>
      <c r="V38" s="80"/>
      <c r="W38" s="75"/>
      <c r="X38" s="76"/>
      <c r="Y38" s="75"/>
      <c r="Z38" s="76"/>
      <c r="AA38" s="75"/>
      <c r="AB38" s="76"/>
      <c r="AC38" s="74"/>
      <c r="AD38" s="58"/>
      <c r="AE38" s="75"/>
      <c r="AF38" s="78"/>
    </row>
    <row r="39" spans="1:32" ht="14.95" customHeight="1" x14ac:dyDescent="0.25">
      <c r="A39" s="5" t="s">
        <v>86</v>
      </c>
      <c r="B39" s="146" t="s">
        <v>129</v>
      </c>
      <c r="C39" s="70" t="s">
        <v>5</v>
      </c>
      <c r="D39" s="71">
        <v>8</v>
      </c>
      <c r="E39" s="57">
        <f t="shared" si="4"/>
        <v>180</v>
      </c>
      <c r="F39" s="58">
        <f t="shared" si="5"/>
        <v>6.5474537037037039E-2</v>
      </c>
      <c r="G39" s="48">
        <f t="shared" si="6"/>
        <v>2</v>
      </c>
      <c r="H39" s="59">
        <f t="shared" si="7"/>
        <v>0</v>
      </c>
      <c r="I39" s="141">
        <v>88</v>
      </c>
      <c r="J39" s="142">
        <v>2.7037037037037037E-2</v>
      </c>
      <c r="K39" s="193">
        <v>92</v>
      </c>
      <c r="L39" s="194">
        <v>3.8437499999999999E-2</v>
      </c>
      <c r="M39" s="75"/>
      <c r="N39" s="76"/>
      <c r="O39" s="74"/>
      <c r="P39" s="76"/>
      <c r="Q39" s="75"/>
      <c r="R39" s="76"/>
      <c r="S39" s="75"/>
      <c r="T39" s="73"/>
      <c r="U39" s="74"/>
      <c r="V39" s="58"/>
      <c r="W39" s="75"/>
      <c r="X39" s="76"/>
      <c r="Y39" s="75"/>
      <c r="Z39" s="76"/>
      <c r="AA39" s="75"/>
      <c r="AB39" s="76"/>
      <c r="AC39" s="74"/>
      <c r="AD39" s="58"/>
      <c r="AE39" s="75"/>
      <c r="AF39" s="78"/>
    </row>
    <row r="40" spans="1:32" ht="14.95" customHeight="1" x14ac:dyDescent="0.25">
      <c r="A40" s="5" t="s">
        <v>91</v>
      </c>
      <c r="B40" s="146" t="s">
        <v>159</v>
      </c>
      <c r="C40" s="70" t="s">
        <v>0</v>
      </c>
      <c r="D40" s="71">
        <v>9</v>
      </c>
      <c r="E40" s="79">
        <f t="shared" si="4"/>
        <v>179</v>
      </c>
      <c r="F40" s="80">
        <f t="shared" si="5"/>
        <v>6.3541666666666663E-2</v>
      </c>
      <c r="G40" s="48">
        <f t="shared" si="6"/>
        <v>2</v>
      </c>
      <c r="H40" s="81">
        <f t="shared" si="7"/>
        <v>0</v>
      </c>
      <c r="I40" s="141">
        <v>85</v>
      </c>
      <c r="J40" s="142">
        <v>2.7777777777777776E-2</v>
      </c>
      <c r="K40" s="195">
        <v>94</v>
      </c>
      <c r="L40" s="142">
        <v>3.5763888888888887E-2</v>
      </c>
      <c r="M40" s="77"/>
      <c r="N40" s="73"/>
      <c r="O40" s="71"/>
      <c r="P40" s="73"/>
      <c r="Q40" s="77"/>
      <c r="R40" s="73"/>
      <c r="S40" s="77"/>
      <c r="T40" s="73"/>
      <c r="U40" s="77"/>
      <c r="V40" s="80"/>
      <c r="W40" s="77"/>
      <c r="X40" s="73"/>
      <c r="Y40" s="77"/>
      <c r="Z40" s="73"/>
      <c r="AA40" s="77"/>
      <c r="AB40" s="73"/>
      <c r="AC40" s="71"/>
      <c r="AD40" s="73"/>
      <c r="AE40" s="77"/>
      <c r="AF40" s="83"/>
    </row>
    <row r="41" spans="1:32" ht="14.95" customHeight="1" x14ac:dyDescent="0.25">
      <c r="A41" s="5" t="s">
        <v>97</v>
      </c>
      <c r="B41" s="146" t="s">
        <v>146</v>
      </c>
      <c r="C41" s="70" t="s">
        <v>6</v>
      </c>
      <c r="D41" s="71">
        <v>10</v>
      </c>
      <c r="E41" s="79">
        <f t="shared" si="4"/>
        <v>176</v>
      </c>
      <c r="F41" s="80">
        <f t="shared" si="5"/>
        <v>6.7881944444444439E-2</v>
      </c>
      <c r="G41" s="48">
        <f t="shared" si="6"/>
        <v>2</v>
      </c>
      <c r="H41" s="81">
        <f t="shared" si="7"/>
        <v>0</v>
      </c>
      <c r="I41" s="141">
        <v>83</v>
      </c>
      <c r="J41" s="142">
        <v>2.9594907407407407E-2</v>
      </c>
      <c r="K41" s="195">
        <v>93</v>
      </c>
      <c r="L41" s="142">
        <v>3.8287037037037036E-2</v>
      </c>
      <c r="M41" s="77"/>
      <c r="N41" s="73"/>
      <c r="O41" s="71"/>
      <c r="P41" s="73"/>
      <c r="Q41" s="77"/>
      <c r="R41" s="73"/>
      <c r="S41" s="77"/>
      <c r="T41" s="73"/>
      <c r="U41" s="77"/>
      <c r="V41" s="80"/>
      <c r="W41" s="77"/>
      <c r="X41" s="73"/>
      <c r="Y41" s="77"/>
      <c r="Z41" s="73"/>
      <c r="AA41" s="77"/>
      <c r="AB41" s="73"/>
      <c r="AC41" s="71"/>
      <c r="AD41" s="73"/>
      <c r="AE41" s="77"/>
      <c r="AF41" s="83"/>
    </row>
    <row r="42" spans="1:32" ht="14.95" customHeight="1" x14ac:dyDescent="0.25">
      <c r="A42" s="5" t="s">
        <v>98</v>
      </c>
      <c r="B42" s="146" t="s">
        <v>147</v>
      </c>
      <c r="C42" s="70" t="s">
        <v>6</v>
      </c>
      <c r="D42" s="71">
        <v>11</v>
      </c>
      <c r="E42" s="79">
        <f t="shared" si="4"/>
        <v>172</v>
      </c>
      <c r="F42" s="80">
        <f t="shared" si="5"/>
        <v>6.9722222222222213E-2</v>
      </c>
      <c r="G42" s="48">
        <f t="shared" si="6"/>
        <v>2</v>
      </c>
      <c r="H42" s="81">
        <f t="shared" si="7"/>
        <v>0</v>
      </c>
      <c r="I42" s="145">
        <v>81</v>
      </c>
      <c r="J42" s="142">
        <v>3.09375E-2</v>
      </c>
      <c r="K42" s="195">
        <v>91</v>
      </c>
      <c r="L42" s="142">
        <v>3.878472222222222E-2</v>
      </c>
      <c r="M42" s="77"/>
      <c r="N42" s="73"/>
      <c r="O42" s="71"/>
      <c r="P42" s="73"/>
      <c r="Q42" s="77"/>
      <c r="R42" s="73"/>
      <c r="S42" s="75"/>
      <c r="T42" s="76"/>
      <c r="U42" s="77"/>
      <c r="V42" s="80"/>
      <c r="W42" s="77"/>
      <c r="X42" s="73"/>
      <c r="Y42" s="77"/>
      <c r="Z42" s="73"/>
      <c r="AA42" s="77"/>
      <c r="AB42" s="73"/>
      <c r="AC42" s="71"/>
      <c r="AD42" s="73"/>
      <c r="AE42" s="77"/>
      <c r="AF42" s="83"/>
    </row>
    <row r="43" spans="1:32" ht="14.95" customHeight="1" x14ac:dyDescent="0.25">
      <c r="A43" s="5" t="s">
        <v>87</v>
      </c>
      <c r="B43" s="146" t="s">
        <v>130</v>
      </c>
      <c r="C43" s="70" t="s">
        <v>5</v>
      </c>
      <c r="D43" s="71">
        <v>12</v>
      </c>
      <c r="E43" s="57">
        <f t="shared" si="4"/>
        <v>171</v>
      </c>
      <c r="F43" s="58">
        <f t="shared" si="5"/>
        <v>6.8333333333333329E-2</v>
      </c>
      <c r="G43" s="48">
        <f t="shared" si="6"/>
        <v>2</v>
      </c>
      <c r="H43" s="59">
        <f t="shared" si="7"/>
        <v>0</v>
      </c>
      <c r="I43" s="141">
        <v>87</v>
      </c>
      <c r="J43" s="142">
        <v>2.7083333333333334E-2</v>
      </c>
      <c r="K43" s="195">
        <v>84</v>
      </c>
      <c r="L43" s="142">
        <v>4.1250000000000002E-2</v>
      </c>
      <c r="M43" s="77"/>
      <c r="N43" s="73"/>
      <c r="O43" s="71"/>
      <c r="P43" s="73"/>
      <c r="Q43" s="77"/>
      <c r="R43" s="73"/>
      <c r="S43" s="77"/>
      <c r="T43" s="73"/>
      <c r="U43" s="74"/>
      <c r="V43" s="58"/>
      <c r="W43" s="77"/>
      <c r="X43" s="73"/>
      <c r="Y43" s="77"/>
      <c r="Z43" s="73"/>
      <c r="AA43" s="75"/>
      <c r="AB43" s="76"/>
      <c r="AC43" s="74"/>
      <c r="AD43" s="58"/>
      <c r="AE43" s="75"/>
      <c r="AF43" s="78"/>
    </row>
    <row r="44" spans="1:32" ht="14.95" customHeight="1" x14ac:dyDescent="0.25">
      <c r="A44" s="5" t="s">
        <v>98</v>
      </c>
      <c r="B44" s="146" t="s">
        <v>140</v>
      </c>
      <c r="C44" s="70" t="s">
        <v>0</v>
      </c>
      <c r="D44" s="71">
        <v>13</v>
      </c>
      <c r="E44" s="79">
        <f t="shared" si="4"/>
        <v>170</v>
      </c>
      <c r="F44" s="80">
        <f t="shared" si="5"/>
        <v>6.9814814814814816E-2</v>
      </c>
      <c r="G44" s="48">
        <f t="shared" si="6"/>
        <v>2</v>
      </c>
      <c r="H44" s="81">
        <f t="shared" si="7"/>
        <v>0</v>
      </c>
      <c r="I44" s="141">
        <v>82</v>
      </c>
      <c r="J44" s="142">
        <v>3.0277777777777778E-2</v>
      </c>
      <c r="K44" s="195">
        <v>88</v>
      </c>
      <c r="L44" s="142">
        <v>3.9537037037037037E-2</v>
      </c>
      <c r="M44" s="77"/>
      <c r="N44" s="73"/>
      <c r="O44" s="71"/>
      <c r="P44" s="73"/>
      <c r="Q44" s="77"/>
      <c r="R44" s="73"/>
      <c r="S44" s="77"/>
      <c r="T44" s="73"/>
      <c r="U44" s="77"/>
      <c r="V44" s="80"/>
      <c r="W44" s="77"/>
      <c r="X44" s="73"/>
      <c r="Y44" s="77"/>
      <c r="Z44" s="73"/>
      <c r="AA44" s="77"/>
      <c r="AB44" s="73"/>
      <c r="AC44" s="71"/>
      <c r="AD44" s="73"/>
      <c r="AE44" s="77"/>
      <c r="AF44" s="83"/>
    </row>
    <row r="45" spans="1:32" ht="14.95" customHeight="1" x14ac:dyDescent="0.25">
      <c r="A45" s="5" t="s">
        <v>100</v>
      </c>
      <c r="B45" s="146" t="s">
        <v>148</v>
      </c>
      <c r="C45" s="70" t="s">
        <v>6</v>
      </c>
      <c r="D45" s="71">
        <v>14</v>
      </c>
      <c r="E45" s="79">
        <f t="shared" si="4"/>
        <v>168</v>
      </c>
      <c r="F45" s="80">
        <f t="shared" si="5"/>
        <v>7.0972222222222214E-2</v>
      </c>
      <c r="G45" s="48">
        <f t="shared" si="6"/>
        <v>2</v>
      </c>
      <c r="H45" s="81">
        <f t="shared" si="7"/>
        <v>0</v>
      </c>
      <c r="I45" s="141">
        <v>79</v>
      </c>
      <c r="J45" s="142">
        <v>3.1516203703703706E-2</v>
      </c>
      <c r="K45" s="195">
        <v>89</v>
      </c>
      <c r="L45" s="142">
        <v>3.9456018518518515E-2</v>
      </c>
      <c r="M45" s="77"/>
      <c r="N45" s="73"/>
      <c r="O45" s="71"/>
      <c r="P45" s="73"/>
      <c r="Q45" s="77"/>
      <c r="R45" s="73"/>
      <c r="S45" s="77"/>
      <c r="T45" s="73"/>
      <c r="U45" s="77"/>
      <c r="V45" s="80"/>
      <c r="W45" s="75"/>
      <c r="X45" s="76"/>
      <c r="Y45" s="75"/>
      <c r="Z45" s="76"/>
      <c r="AA45" s="77"/>
      <c r="AB45" s="73"/>
      <c r="AC45" s="71"/>
      <c r="AD45" s="73"/>
      <c r="AE45" s="77"/>
      <c r="AF45" s="83"/>
    </row>
    <row r="46" spans="1:32" ht="14.95" customHeight="1" x14ac:dyDescent="0.25">
      <c r="A46" s="5" t="s">
        <v>96</v>
      </c>
      <c r="B46" s="146" t="s">
        <v>133</v>
      </c>
      <c r="C46" s="70" t="s">
        <v>5</v>
      </c>
      <c r="D46" s="71">
        <v>15</v>
      </c>
      <c r="E46" s="57">
        <f t="shared" si="4"/>
        <v>165</v>
      </c>
      <c r="F46" s="58">
        <f t="shared" si="5"/>
        <v>7.2083333333333333E-2</v>
      </c>
      <c r="G46" s="48">
        <f t="shared" si="6"/>
        <v>2</v>
      </c>
      <c r="H46" s="59">
        <f t="shared" si="7"/>
        <v>0</v>
      </c>
      <c r="I46" s="141">
        <v>80</v>
      </c>
      <c r="J46" s="142">
        <v>3.1099537037037037E-2</v>
      </c>
      <c r="K46" s="195">
        <v>85</v>
      </c>
      <c r="L46" s="142">
        <v>4.0983796296296296E-2</v>
      </c>
      <c r="M46" s="77"/>
      <c r="N46" s="73"/>
      <c r="O46" s="71"/>
      <c r="P46" s="73"/>
      <c r="Q46" s="77"/>
      <c r="R46" s="73"/>
      <c r="S46" s="77"/>
      <c r="T46" s="73"/>
      <c r="U46" s="77"/>
      <c r="V46" s="80"/>
      <c r="W46" s="77"/>
      <c r="X46" s="73"/>
      <c r="Y46" s="77"/>
      <c r="Z46" s="73"/>
      <c r="AA46" s="77"/>
      <c r="AB46" s="73"/>
      <c r="AC46" s="71"/>
      <c r="AD46" s="73"/>
      <c r="AE46" s="77"/>
      <c r="AF46" s="83"/>
    </row>
    <row r="47" spans="1:32" ht="14.95" customHeight="1" x14ac:dyDescent="0.25">
      <c r="A47" s="5" t="s">
        <v>84</v>
      </c>
      <c r="B47" s="146" t="s">
        <v>149</v>
      </c>
      <c r="C47" s="70" t="s">
        <v>6</v>
      </c>
      <c r="D47" s="71">
        <v>16</v>
      </c>
      <c r="E47" s="79">
        <f t="shared" si="4"/>
        <v>163</v>
      </c>
      <c r="F47" s="80">
        <f t="shared" si="5"/>
        <v>7.3252314814814812E-2</v>
      </c>
      <c r="G47" s="48">
        <f t="shared" si="6"/>
        <v>2</v>
      </c>
      <c r="H47" s="81">
        <f t="shared" si="7"/>
        <v>0</v>
      </c>
      <c r="I47" s="141">
        <v>77</v>
      </c>
      <c r="J47" s="142">
        <v>3.2534722222222222E-2</v>
      </c>
      <c r="K47" s="195">
        <v>86</v>
      </c>
      <c r="L47" s="142">
        <v>4.071759259259259E-2</v>
      </c>
      <c r="M47" s="77"/>
      <c r="N47" s="73"/>
      <c r="O47" s="71"/>
      <c r="P47" s="73"/>
      <c r="Q47" s="77"/>
      <c r="R47" s="73"/>
      <c r="S47" s="77"/>
      <c r="T47" s="73"/>
      <c r="U47" s="77"/>
      <c r="V47" s="80"/>
      <c r="W47" s="77"/>
      <c r="X47" s="73"/>
      <c r="Y47" s="77"/>
      <c r="Z47" s="73"/>
      <c r="AA47" s="77"/>
      <c r="AB47" s="73"/>
      <c r="AC47" s="71"/>
      <c r="AD47" s="73"/>
      <c r="AE47" s="77"/>
      <c r="AF47" s="83"/>
    </row>
    <row r="48" spans="1:32" ht="14.95" customHeight="1" x14ac:dyDescent="0.25">
      <c r="A48" s="5" t="s">
        <v>89</v>
      </c>
      <c r="B48" s="146" t="s">
        <v>134</v>
      </c>
      <c r="C48" s="70" t="s">
        <v>5</v>
      </c>
      <c r="D48" s="71">
        <v>17</v>
      </c>
      <c r="E48" s="57">
        <f t="shared" si="4"/>
        <v>161</v>
      </c>
      <c r="F48" s="58">
        <f t="shared" si="5"/>
        <v>7.4884259259259262E-2</v>
      </c>
      <c r="G48" s="48">
        <f t="shared" si="6"/>
        <v>2</v>
      </c>
      <c r="H48" s="59">
        <f t="shared" si="7"/>
        <v>0</v>
      </c>
      <c r="I48" s="141">
        <v>78</v>
      </c>
      <c r="J48" s="142">
        <v>3.1747685185185184E-2</v>
      </c>
      <c r="K48" s="195">
        <v>83</v>
      </c>
      <c r="L48" s="142">
        <v>4.3136574074074077E-2</v>
      </c>
      <c r="M48" s="77"/>
      <c r="N48" s="73"/>
      <c r="O48" s="71"/>
      <c r="P48" s="73"/>
      <c r="Q48" s="77"/>
      <c r="R48" s="73"/>
      <c r="S48" s="77"/>
      <c r="T48" s="73"/>
      <c r="U48" s="77"/>
      <c r="V48" s="80"/>
      <c r="W48" s="77"/>
      <c r="X48" s="73"/>
      <c r="Y48" s="77"/>
      <c r="Z48" s="73"/>
      <c r="AA48" s="77"/>
      <c r="AB48" s="73"/>
      <c r="AC48" s="71"/>
      <c r="AD48" s="73"/>
      <c r="AE48" s="77"/>
      <c r="AF48" s="83"/>
    </row>
    <row r="49" spans="1:32" ht="14.95" customHeight="1" x14ac:dyDescent="0.25">
      <c r="A49" s="5" t="s">
        <v>87</v>
      </c>
      <c r="B49" s="146" t="s">
        <v>151</v>
      </c>
      <c r="C49" s="70" t="s">
        <v>6</v>
      </c>
      <c r="D49" s="71">
        <v>18</v>
      </c>
      <c r="E49" s="79">
        <f t="shared" si="4"/>
        <v>156</v>
      </c>
      <c r="F49" s="80">
        <f t="shared" si="5"/>
        <v>7.8090277777777772E-2</v>
      </c>
      <c r="G49" s="48">
        <f t="shared" si="6"/>
        <v>2</v>
      </c>
      <c r="H49" s="81">
        <f t="shared" si="7"/>
        <v>0</v>
      </c>
      <c r="I49" s="145">
        <v>74</v>
      </c>
      <c r="J49" s="142">
        <v>3.3888888888888892E-2</v>
      </c>
      <c r="K49" s="195">
        <v>82</v>
      </c>
      <c r="L49" s="142">
        <v>4.4201388888888887E-2</v>
      </c>
      <c r="M49" s="77"/>
      <c r="N49" s="73"/>
      <c r="O49" s="71"/>
      <c r="P49" s="73"/>
      <c r="Q49" s="77"/>
      <c r="R49" s="73"/>
      <c r="S49" s="77"/>
      <c r="T49" s="73"/>
      <c r="U49" s="77"/>
      <c r="V49" s="80"/>
      <c r="W49" s="77"/>
      <c r="X49" s="73"/>
      <c r="Y49" s="77"/>
      <c r="Z49" s="73"/>
      <c r="AA49" s="77"/>
      <c r="AB49" s="73"/>
      <c r="AC49" s="71"/>
      <c r="AD49" s="73"/>
      <c r="AE49" s="77"/>
      <c r="AF49" s="83"/>
    </row>
    <row r="50" spans="1:32" ht="14.95" customHeight="1" x14ac:dyDescent="0.25">
      <c r="A50" s="5" t="s">
        <v>86</v>
      </c>
      <c r="B50" s="146" t="s">
        <v>143</v>
      </c>
      <c r="C50" s="70" t="s">
        <v>0</v>
      </c>
      <c r="D50" s="71">
        <v>19</v>
      </c>
      <c r="E50" s="79">
        <f t="shared" si="4"/>
        <v>154</v>
      </c>
      <c r="F50" s="80">
        <f t="shared" si="5"/>
        <v>7.8773148148148148E-2</v>
      </c>
      <c r="G50" s="48">
        <f t="shared" si="6"/>
        <v>2</v>
      </c>
      <c r="H50" s="81">
        <f t="shared" si="7"/>
        <v>0</v>
      </c>
      <c r="I50" s="141">
        <v>67</v>
      </c>
      <c r="J50" s="142">
        <v>3.8877314814814816E-2</v>
      </c>
      <c r="K50" s="195">
        <v>87</v>
      </c>
      <c r="L50" s="142">
        <v>3.9895833333333332E-2</v>
      </c>
      <c r="M50" s="77"/>
      <c r="N50" s="73"/>
      <c r="O50" s="71"/>
      <c r="P50" s="73"/>
      <c r="Q50" s="75"/>
      <c r="R50" s="76"/>
      <c r="S50" s="77"/>
      <c r="T50" s="73"/>
      <c r="U50" s="74"/>
      <c r="V50" s="58"/>
      <c r="W50" s="77"/>
      <c r="X50" s="73"/>
      <c r="Y50" s="77"/>
      <c r="Z50" s="73"/>
      <c r="AA50" s="77"/>
      <c r="AB50" s="73"/>
      <c r="AC50" s="71"/>
      <c r="AD50" s="73"/>
      <c r="AE50" s="77"/>
      <c r="AF50" s="83"/>
    </row>
    <row r="51" spans="1:32" ht="14.95" customHeight="1" x14ac:dyDescent="0.25">
      <c r="A51" s="5" t="s">
        <v>94</v>
      </c>
      <c r="B51" s="146" t="s">
        <v>137</v>
      </c>
      <c r="C51" s="70" t="s">
        <v>5</v>
      </c>
      <c r="D51" s="71">
        <v>20</v>
      </c>
      <c r="E51" s="79">
        <f t="shared" si="4"/>
        <v>153</v>
      </c>
      <c r="F51" s="80">
        <f t="shared" si="5"/>
        <v>8.0763888888888885E-2</v>
      </c>
      <c r="G51" s="48">
        <f t="shared" si="6"/>
        <v>2</v>
      </c>
      <c r="H51" s="81">
        <f t="shared" si="7"/>
        <v>0</v>
      </c>
      <c r="I51" s="141">
        <v>72</v>
      </c>
      <c r="J51" s="142">
        <v>3.6284722222222225E-2</v>
      </c>
      <c r="K51" s="195">
        <v>81</v>
      </c>
      <c r="L51" s="203">
        <v>4.4479166666666667E-2</v>
      </c>
      <c r="M51" s="77"/>
      <c r="N51" s="73"/>
      <c r="O51" s="71"/>
      <c r="P51" s="73"/>
      <c r="Q51" s="77"/>
      <c r="R51" s="73"/>
      <c r="S51" s="77"/>
      <c r="T51" s="73"/>
      <c r="U51" s="77"/>
      <c r="V51" s="80"/>
      <c r="W51" s="77"/>
      <c r="X51" s="73"/>
      <c r="Y51" s="77"/>
      <c r="Z51" s="73"/>
      <c r="AA51" s="77"/>
      <c r="AB51" s="73"/>
      <c r="AC51" s="71"/>
      <c r="AD51" s="73"/>
      <c r="AE51" s="77"/>
      <c r="AF51" s="83"/>
    </row>
    <row r="52" spans="1:32" ht="14.95" customHeight="1" x14ac:dyDescent="0.25">
      <c r="A52" s="5" t="s">
        <v>95</v>
      </c>
      <c r="B52" s="146" t="s">
        <v>152</v>
      </c>
      <c r="C52" s="70" t="s">
        <v>6</v>
      </c>
      <c r="D52" s="71">
        <v>21</v>
      </c>
      <c r="E52" s="79">
        <f t="shared" si="4"/>
        <v>150</v>
      </c>
      <c r="F52" s="80">
        <f t="shared" si="5"/>
        <v>8.3819444444444446E-2</v>
      </c>
      <c r="G52" s="48">
        <f t="shared" si="6"/>
        <v>2</v>
      </c>
      <c r="H52" s="81">
        <f t="shared" si="7"/>
        <v>0</v>
      </c>
      <c r="I52" s="141">
        <v>70</v>
      </c>
      <c r="J52" s="142">
        <v>3.6469907407407409E-2</v>
      </c>
      <c r="K52" s="193">
        <v>80</v>
      </c>
      <c r="L52" s="194">
        <v>4.7349537037037037E-2</v>
      </c>
      <c r="M52" s="77"/>
      <c r="N52" s="73"/>
      <c r="O52" s="71"/>
      <c r="P52" s="73"/>
      <c r="Q52" s="77"/>
      <c r="R52" s="73"/>
      <c r="S52" s="77"/>
      <c r="T52" s="73"/>
      <c r="U52" s="77"/>
      <c r="V52" s="80"/>
      <c r="W52" s="77"/>
      <c r="X52" s="73"/>
      <c r="Y52" s="77"/>
      <c r="Z52" s="73"/>
      <c r="AA52" s="77"/>
      <c r="AB52" s="73"/>
      <c r="AC52" s="71"/>
      <c r="AD52" s="73"/>
      <c r="AE52" s="77"/>
      <c r="AF52" s="83"/>
    </row>
    <row r="53" spans="1:32" ht="14.95" customHeight="1" x14ac:dyDescent="0.25">
      <c r="A53" s="5" t="s">
        <v>96</v>
      </c>
      <c r="B53" s="146" t="s">
        <v>141</v>
      </c>
      <c r="C53" s="70" t="s">
        <v>0</v>
      </c>
      <c r="D53" s="71">
        <v>22</v>
      </c>
      <c r="E53" s="79">
        <f t="shared" si="4"/>
        <v>149</v>
      </c>
      <c r="F53" s="80">
        <f t="shared" si="5"/>
        <v>9.1284722222222225E-2</v>
      </c>
      <c r="G53" s="48">
        <f t="shared" si="6"/>
        <v>2</v>
      </c>
      <c r="H53" s="81">
        <f t="shared" si="7"/>
        <v>0</v>
      </c>
      <c r="I53" s="145">
        <v>71</v>
      </c>
      <c r="J53" s="142">
        <v>3.6400462962962961E-2</v>
      </c>
      <c r="K53" s="195">
        <v>78</v>
      </c>
      <c r="L53" s="142">
        <v>5.4884259259259258E-2</v>
      </c>
      <c r="M53" s="77"/>
      <c r="N53" s="73"/>
      <c r="O53" s="71"/>
      <c r="P53" s="73"/>
      <c r="Q53" s="77"/>
      <c r="R53" s="73"/>
      <c r="S53" s="77"/>
      <c r="T53" s="73"/>
      <c r="U53" s="77"/>
      <c r="V53" s="80"/>
      <c r="W53" s="77"/>
      <c r="X53" s="73"/>
      <c r="Y53" s="77"/>
      <c r="Z53" s="73"/>
      <c r="AA53" s="75"/>
      <c r="AB53" s="76"/>
      <c r="AC53" s="71"/>
      <c r="AD53" s="73"/>
      <c r="AE53" s="77"/>
      <c r="AF53" s="83"/>
    </row>
    <row r="54" spans="1:32" ht="14.95" customHeight="1" x14ac:dyDescent="0.25">
      <c r="A54" s="5" t="s">
        <v>101</v>
      </c>
      <c r="B54" s="146" t="s">
        <v>153</v>
      </c>
      <c r="C54" s="70" t="s">
        <v>6</v>
      </c>
      <c r="D54" s="71">
        <v>23</v>
      </c>
      <c r="E54" s="79">
        <f t="shared" si="4"/>
        <v>141</v>
      </c>
      <c r="F54" s="80">
        <f t="shared" si="5"/>
        <v>0.11578703703703704</v>
      </c>
      <c r="G54" s="48">
        <f t="shared" si="6"/>
        <v>2</v>
      </c>
      <c r="H54" s="81">
        <f t="shared" si="7"/>
        <v>0</v>
      </c>
      <c r="I54" s="141">
        <v>64</v>
      </c>
      <c r="J54" s="142">
        <v>4.6006944444444448E-2</v>
      </c>
      <c r="K54" s="193">
        <v>77</v>
      </c>
      <c r="L54" s="194">
        <v>6.9780092592592588E-2</v>
      </c>
      <c r="M54" s="77"/>
      <c r="N54" s="73"/>
      <c r="O54" s="71"/>
      <c r="P54" s="73"/>
      <c r="Q54" s="77"/>
      <c r="R54" s="73"/>
      <c r="S54" s="75"/>
      <c r="T54" s="76"/>
      <c r="U54" s="77"/>
      <c r="V54" s="80"/>
      <c r="W54" s="77"/>
      <c r="X54" s="73"/>
      <c r="Y54" s="77"/>
      <c r="Z54" s="73"/>
      <c r="AA54" s="77"/>
      <c r="AB54" s="73"/>
      <c r="AC54" s="71"/>
      <c r="AD54" s="73"/>
      <c r="AE54" s="77"/>
      <c r="AF54" s="83"/>
    </row>
    <row r="55" spans="1:32" ht="14.95" customHeight="1" x14ac:dyDescent="0.25">
      <c r="A55" s="5" t="s">
        <v>92</v>
      </c>
      <c r="B55" s="146" t="s">
        <v>158</v>
      </c>
      <c r="C55" s="70" t="s">
        <v>5</v>
      </c>
      <c r="D55" s="71">
        <v>24</v>
      </c>
      <c r="E55" s="57">
        <f t="shared" si="4"/>
        <v>99</v>
      </c>
      <c r="F55" s="58">
        <f t="shared" si="5"/>
        <v>2.5243055555555557E-2</v>
      </c>
      <c r="G55" s="48">
        <f t="shared" si="6"/>
        <v>1</v>
      </c>
      <c r="H55" s="59">
        <f t="shared" si="7"/>
        <v>0</v>
      </c>
      <c r="I55" s="141">
        <v>99</v>
      </c>
      <c r="J55" s="142">
        <v>2.5243055555555557E-2</v>
      </c>
      <c r="K55" s="71"/>
      <c r="L55" s="73"/>
      <c r="M55" s="77"/>
      <c r="N55" s="73"/>
      <c r="O55" s="71"/>
      <c r="P55" s="73"/>
      <c r="Q55" s="77"/>
      <c r="R55" s="73"/>
      <c r="S55" s="77"/>
      <c r="T55" s="73"/>
      <c r="U55" s="77"/>
      <c r="V55" s="80"/>
      <c r="W55" s="77"/>
      <c r="X55" s="73"/>
      <c r="Y55" s="77"/>
      <c r="Z55" s="73"/>
      <c r="AA55" s="77"/>
      <c r="AB55" s="73"/>
      <c r="AC55" s="71"/>
      <c r="AD55" s="73"/>
      <c r="AE55" s="77"/>
      <c r="AF55" s="83"/>
    </row>
    <row r="56" spans="1:32" ht="14.95" customHeight="1" x14ac:dyDescent="0.25">
      <c r="A56" s="160" t="s">
        <v>84</v>
      </c>
      <c r="B56" s="146" t="s">
        <v>103</v>
      </c>
      <c r="C56" s="70" t="s">
        <v>20</v>
      </c>
      <c r="D56" s="71">
        <v>25</v>
      </c>
      <c r="E56" s="57">
        <f t="shared" si="4"/>
        <v>95</v>
      </c>
      <c r="F56" s="58">
        <f t="shared" si="5"/>
        <v>2.5763888888888888E-2</v>
      </c>
      <c r="G56" s="48">
        <f t="shared" si="6"/>
        <v>1</v>
      </c>
      <c r="H56" s="59">
        <f t="shared" si="7"/>
        <v>0</v>
      </c>
      <c r="I56" s="141">
        <v>95</v>
      </c>
      <c r="J56" s="142">
        <v>2.5763888888888888E-2</v>
      </c>
      <c r="K56" s="71"/>
      <c r="L56" s="73"/>
      <c r="M56" s="77"/>
      <c r="N56" s="73"/>
      <c r="O56" s="71"/>
      <c r="P56" s="73"/>
      <c r="Q56" s="77"/>
      <c r="R56" s="73"/>
      <c r="S56" s="77"/>
      <c r="T56" s="73"/>
      <c r="U56" s="77"/>
      <c r="V56" s="80"/>
      <c r="W56" s="77"/>
      <c r="X56" s="73"/>
      <c r="Y56" s="77"/>
      <c r="Z56" s="73"/>
      <c r="AA56" s="77"/>
      <c r="AB56" s="73"/>
      <c r="AC56" s="71"/>
      <c r="AD56" s="73"/>
      <c r="AE56" s="77"/>
      <c r="AF56" s="83"/>
    </row>
    <row r="57" spans="1:32" ht="14.95" customHeight="1" x14ac:dyDescent="0.25">
      <c r="A57" s="160" t="s">
        <v>85</v>
      </c>
      <c r="B57" s="146" t="s">
        <v>122</v>
      </c>
      <c r="C57" s="70" t="s">
        <v>20</v>
      </c>
      <c r="D57" s="71">
        <v>26</v>
      </c>
      <c r="E57" s="57">
        <f t="shared" si="4"/>
        <v>93</v>
      </c>
      <c r="F57" s="58">
        <f t="shared" si="5"/>
        <v>2.6458333333333334E-2</v>
      </c>
      <c r="G57" s="48">
        <f t="shared" si="6"/>
        <v>1</v>
      </c>
      <c r="H57" s="59">
        <f t="shared" si="7"/>
        <v>0</v>
      </c>
      <c r="I57" s="141">
        <v>93</v>
      </c>
      <c r="J57" s="142">
        <v>2.6458333333333334E-2</v>
      </c>
      <c r="K57" s="74"/>
      <c r="L57" s="58"/>
      <c r="M57" s="75"/>
      <c r="N57" s="76"/>
      <c r="O57" s="74"/>
      <c r="P57" s="76"/>
      <c r="Q57" s="77"/>
      <c r="R57" s="73"/>
      <c r="S57" s="77"/>
      <c r="T57" s="73"/>
      <c r="U57" s="77"/>
      <c r="V57" s="80"/>
      <c r="W57" s="77"/>
      <c r="X57" s="73"/>
      <c r="Y57" s="77"/>
      <c r="Z57" s="73"/>
      <c r="AA57" s="77"/>
      <c r="AB57" s="73"/>
      <c r="AC57" s="71"/>
      <c r="AD57" s="73"/>
      <c r="AE57" s="77"/>
      <c r="AF57" s="83"/>
    </row>
    <row r="58" spans="1:32" ht="14.95" customHeight="1" x14ac:dyDescent="0.25">
      <c r="A58" s="160" t="s">
        <v>95</v>
      </c>
      <c r="B58" s="146" t="s">
        <v>127</v>
      </c>
      <c r="C58" s="70" t="s">
        <v>5</v>
      </c>
      <c r="D58" s="71">
        <v>26</v>
      </c>
      <c r="E58" s="57">
        <f t="shared" si="4"/>
        <v>93</v>
      </c>
      <c r="F58" s="58">
        <f t="shared" si="5"/>
        <v>2.6458333333333334E-2</v>
      </c>
      <c r="G58" s="48">
        <f t="shared" si="6"/>
        <v>1</v>
      </c>
      <c r="H58" s="59">
        <f t="shared" si="7"/>
        <v>0</v>
      </c>
      <c r="I58" s="141">
        <v>93</v>
      </c>
      <c r="J58" s="142">
        <v>2.6458333333333334E-2</v>
      </c>
      <c r="K58" s="74"/>
      <c r="L58" s="58"/>
      <c r="M58" s="77"/>
      <c r="N58" s="73"/>
      <c r="O58" s="71"/>
      <c r="P58" s="73"/>
      <c r="Q58" s="77"/>
      <c r="R58" s="73"/>
      <c r="S58" s="77"/>
      <c r="T58" s="73"/>
      <c r="U58" s="77"/>
      <c r="V58" s="80"/>
      <c r="W58" s="77"/>
      <c r="X58" s="73"/>
      <c r="Y58" s="77"/>
      <c r="Z58" s="73"/>
      <c r="AA58" s="77"/>
      <c r="AB58" s="73"/>
      <c r="AC58" s="71"/>
      <c r="AD58" s="73"/>
      <c r="AE58" s="77"/>
      <c r="AF58" s="83"/>
    </row>
    <row r="59" spans="1:32" ht="14.95" customHeight="1" x14ac:dyDescent="0.25">
      <c r="A59" s="160" t="s">
        <v>91</v>
      </c>
      <c r="B59" s="146" t="s">
        <v>123</v>
      </c>
      <c r="C59" s="70" t="s">
        <v>20</v>
      </c>
      <c r="D59" s="71">
        <v>28</v>
      </c>
      <c r="E59" s="79">
        <f t="shared" si="4"/>
        <v>91</v>
      </c>
      <c r="F59" s="80">
        <f t="shared" si="5"/>
        <v>2.6550925925925926E-2</v>
      </c>
      <c r="G59" s="48">
        <f t="shared" si="6"/>
        <v>1</v>
      </c>
      <c r="H59" s="81">
        <f t="shared" si="7"/>
        <v>0</v>
      </c>
      <c r="I59" s="145">
        <v>91</v>
      </c>
      <c r="J59" s="142">
        <v>2.6550925925925926E-2</v>
      </c>
      <c r="K59" s="74"/>
      <c r="L59" s="58"/>
      <c r="M59" s="77"/>
      <c r="N59" s="73"/>
      <c r="O59" s="71"/>
      <c r="P59" s="73"/>
      <c r="Q59" s="77"/>
      <c r="R59" s="73"/>
      <c r="S59" s="77"/>
      <c r="T59" s="73"/>
      <c r="U59" s="77"/>
      <c r="V59" s="80"/>
      <c r="W59" s="77"/>
      <c r="X59" s="73"/>
      <c r="Y59" s="77"/>
      <c r="Z59" s="73"/>
      <c r="AA59" s="77"/>
      <c r="AB59" s="73"/>
      <c r="AC59" s="71"/>
      <c r="AD59" s="73"/>
      <c r="AE59" s="77"/>
      <c r="AF59" s="83"/>
    </row>
    <row r="60" spans="1:32" ht="14.95" customHeight="1" x14ac:dyDescent="0.25">
      <c r="A60" s="5" t="s">
        <v>94</v>
      </c>
      <c r="B60" s="146" t="s">
        <v>131</v>
      </c>
      <c r="C60" s="70" t="s">
        <v>5</v>
      </c>
      <c r="D60" s="71">
        <v>29</v>
      </c>
      <c r="E60" s="57">
        <f t="shared" si="4"/>
        <v>86</v>
      </c>
      <c r="F60" s="58">
        <f t="shared" si="5"/>
        <v>2.7523148148148147E-2</v>
      </c>
      <c r="G60" s="48">
        <f t="shared" si="6"/>
        <v>1</v>
      </c>
      <c r="H60" s="59">
        <f t="shared" si="7"/>
        <v>0</v>
      </c>
      <c r="I60" s="141">
        <v>86</v>
      </c>
      <c r="J60" s="142">
        <v>2.7523148148148147E-2</v>
      </c>
      <c r="K60" s="71"/>
      <c r="L60" s="73"/>
      <c r="M60" s="77"/>
      <c r="N60" s="73"/>
      <c r="O60" s="71"/>
      <c r="P60" s="73"/>
      <c r="Q60" s="77"/>
      <c r="R60" s="73"/>
      <c r="S60" s="77"/>
      <c r="T60" s="73"/>
      <c r="U60" s="77"/>
      <c r="V60" s="80"/>
      <c r="W60" s="77"/>
      <c r="X60" s="73"/>
      <c r="Y60" s="77"/>
      <c r="Z60" s="73"/>
      <c r="AA60" s="77"/>
      <c r="AB60" s="73"/>
      <c r="AC60" s="71"/>
      <c r="AD60" s="73"/>
      <c r="AE60" s="77"/>
      <c r="AF60" s="83"/>
    </row>
    <row r="61" spans="1:32" ht="14.95" customHeight="1" x14ac:dyDescent="0.25">
      <c r="A61" s="5" t="s">
        <v>85</v>
      </c>
      <c r="B61" s="146" t="s">
        <v>132</v>
      </c>
      <c r="C61" s="70" t="s">
        <v>5</v>
      </c>
      <c r="D61" s="71">
        <v>30</v>
      </c>
      <c r="E61" s="57">
        <f t="shared" si="4"/>
        <v>84</v>
      </c>
      <c r="F61" s="58">
        <f t="shared" si="5"/>
        <v>2.7893518518518519E-2</v>
      </c>
      <c r="G61" s="48">
        <f t="shared" si="6"/>
        <v>1</v>
      </c>
      <c r="H61" s="59">
        <f t="shared" si="7"/>
        <v>0</v>
      </c>
      <c r="I61" s="141">
        <v>84</v>
      </c>
      <c r="J61" s="142">
        <v>2.7893518518518519E-2</v>
      </c>
      <c r="K61" s="71"/>
      <c r="L61" s="73"/>
      <c r="M61" s="77"/>
      <c r="N61" s="73"/>
      <c r="O61" s="71"/>
      <c r="P61" s="73"/>
      <c r="Q61" s="77"/>
      <c r="R61" s="73"/>
      <c r="S61" s="77"/>
      <c r="T61" s="73"/>
      <c r="U61" s="77"/>
      <c r="V61" s="80"/>
      <c r="W61" s="77"/>
      <c r="X61" s="73"/>
      <c r="Y61" s="77"/>
      <c r="Z61" s="73"/>
      <c r="AA61" s="77"/>
      <c r="AB61" s="73"/>
      <c r="AC61" s="71"/>
      <c r="AD61" s="73"/>
      <c r="AE61" s="77"/>
      <c r="AF61" s="83"/>
    </row>
    <row r="62" spans="1:32" ht="14.95" customHeight="1" x14ac:dyDescent="0.25">
      <c r="A62" s="5" t="s">
        <v>71</v>
      </c>
      <c r="B62" s="146" t="s">
        <v>136</v>
      </c>
      <c r="C62" s="70" t="s">
        <v>5</v>
      </c>
      <c r="D62" s="71">
        <v>31</v>
      </c>
      <c r="E62" s="79">
        <f t="shared" si="4"/>
        <v>79</v>
      </c>
      <c r="F62" s="80">
        <f t="shared" si="5"/>
        <v>5.4247685185185184E-2</v>
      </c>
      <c r="G62" s="48">
        <f t="shared" si="6"/>
        <v>1</v>
      </c>
      <c r="H62" s="81">
        <f t="shared" si="7"/>
        <v>0</v>
      </c>
      <c r="I62" s="72"/>
      <c r="J62" s="73"/>
      <c r="K62" s="195">
        <v>79</v>
      </c>
      <c r="L62" s="142">
        <v>5.4247685185185184E-2</v>
      </c>
      <c r="M62" s="77"/>
      <c r="N62" s="73"/>
      <c r="O62" s="71"/>
      <c r="P62" s="73"/>
      <c r="Q62" s="77"/>
      <c r="R62" s="73"/>
      <c r="S62" s="77"/>
      <c r="T62" s="73"/>
      <c r="U62" s="77"/>
      <c r="V62" s="80"/>
      <c r="W62" s="77"/>
      <c r="X62" s="73"/>
      <c r="Y62" s="77"/>
      <c r="Z62" s="73"/>
      <c r="AA62" s="77"/>
      <c r="AB62" s="73"/>
      <c r="AC62" s="74"/>
      <c r="AD62" s="58"/>
      <c r="AE62" s="75"/>
      <c r="AF62" s="78"/>
    </row>
    <row r="63" spans="1:32" ht="14.95" customHeight="1" x14ac:dyDescent="0.25">
      <c r="A63" s="5" t="s">
        <v>85</v>
      </c>
      <c r="B63" s="146" t="s">
        <v>135</v>
      </c>
      <c r="C63" s="70" t="s">
        <v>5</v>
      </c>
      <c r="D63" s="71">
        <v>32</v>
      </c>
      <c r="E63" s="57">
        <f t="shared" si="4"/>
        <v>76</v>
      </c>
      <c r="F63" s="58">
        <f t="shared" si="5"/>
        <v>3.2615740740740744E-2</v>
      </c>
      <c r="G63" s="48">
        <f t="shared" si="6"/>
        <v>1</v>
      </c>
      <c r="H63" s="59">
        <f t="shared" si="7"/>
        <v>0</v>
      </c>
      <c r="I63" s="141">
        <v>76</v>
      </c>
      <c r="J63" s="142">
        <v>3.2615740740740744E-2</v>
      </c>
      <c r="K63" s="71"/>
      <c r="L63" s="73"/>
      <c r="M63" s="75"/>
      <c r="N63" s="76"/>
      <c r="O63" s="74"/>
      <c r="P63" s="76"/>
      <c r="Q63" s="77"/>
      <c r="R63" s="73"/>
      <c r="S63" s="77"/>
      <c r="T63" s="73"/>
      <c r="U63" s="77"/>
      <c r="V63" s="80"/>
      <c r="W63" s="77"/>
      <c r="X63" s="73"/>
      <c r="Y63" s="75"/>
      <c r="Z63" s="76"/>
      <c r="AA63" s="77"/>
      <c r="AB63" s="73"/>
      <c r="AC63" s="71"/>
      <c r="AD63" s="73"/>
      <c r="AE63" s="77"/>
      <c r="AF63" s="83"/>
    </row>
    <row r="64" spans="1:32" ht="14.95" customHeight="1" x14ac:dyDescent="0.25">
      <c r="A64" s="5" t="s">
        <v>94</v>
      </c>
      <c r="B64" s="146" t="s">
        <v>150</v>
      </c>
      <c r="C64" s="70" t="s">
        <v>6</v>
      </c>
      <c r="D64" s="71">
        <v>33</v>
      </c>
      <c r="E64" s="79">
        <f t="shared" si="4"/>
        <v>75</v>
      </c>
      <c r="F64" s="80">
        <f t="shared" si="5"/>
        <v>3.2800925925925928E-2</v>
      </c>
      <c r="G64" s="48">
        <f t="shared" si="6"/>
        <v>1</v>
      </c>
      <c r="H64" s="81">
        <f t="shared" si="7"/>
        <v>0</v>
      </c>
      <c r="I64" s="145">
        <v>75</v>
      </c>
      <c r="J64" s="142">
        <v>3.2800925925925928E-2</v>
      </c>
      <c r="K64" s="71"/>
      <c r="L64" s="73"/>
      <c r="M64" s="77"/>
      <c r="N64" s="73"/>
      <c r="O64" s="71"/>
      <c r="P64" s="73"/>
      <c r="Q64" s="77"/>
      <c r="R64" s="73"/>
      <c r="S64" s="77"/>
      <c r="T64" s="73"/>
      <c r="U64" s="77"/>
      <c r="V64" s="80"/>
      <c r="W64" s="75"/>
      <c r="X64" s="76"/>
      <c r="Y64" s="77"/>
      <c r="Z64" s="73"/>
      <c r="AA64" s="77"/>
      <c r="AB64" s="73"/>
      <c r="AC64" s="71"/>
      <c r="AD64" s="73"/>
      <c r="AE64" s="77"/>
      <c r="AF64" s="83"/>
    </row>
    <row r="65" spans="1:32" ht="14.95" customHeight="1" x14ac:dyDescent="0.25">
      <c r="A65" s="5" t="s">
        <v>71</v>
      </c>
      <c r="B65" s="146" t="s">
        <v>136</v>
      </c>
      <c r="C65" s="70" t="s">
        <v>5</v>
      </c>
      <c r="D65" s="71">
        <v>34</v>
      </c>
      <c r="E65" s="79">
        <f t="shared" si="4"/>
        <v>73</v>
      </c>
      <c r="F65" s="80">
        <f t="shared" si="5"/>
        <v>3.3969907407407407E-2</v>
      </c>
      <c r="G65" s="48">
        <f t="shared" si="6"/>
        <v>1</v>
      </c>
      <c r="H65" s="81">
        <f t="shared" si="7"/>
        <v>0</v>
      </c>
      <c r="I65" s="141">
        <v>73</v>
      </c>
      <c r="J65" s="142">
        <v>3.3969907407407407E-2</v>
      </c>
      <c r="K65" s="71"/>
      <c r="L65" s="73"/>
      <c r="M65" s="77"/>
      <c r="N65" s="73"/>
      <c r="O65" s="71"/>
      <c r="P65" s="73"/>
      <c r="Q65" s="77"/>
      <c r="R65" s="73"/>
      <c r="S65" s="77"/>
      <c r="T65" s="73"/>
      <c r="U65" s="77"/>
      <c r="V65" s="80"/>
      <c r="W65" s="77"/>
      <c r="X65" s="73"/>
      <c r="Y65" s="77"/>
      <c r="Z65" s="73"/>
      <c r="AA65" s="77"/>
      <c r="AB65" s="73"/>
      <c r="AC65" s="71"/>
      <c r="AD65" s="73"/>
      <c r="AE65" s="77"/>
      <c r="AF65" s="83"/>
    </row>
    <row r="66" spans="1:32" ht="14.95" customHeight="1" x14ac:dyDescent="0.25">
      <c r="A66" s="5" t="s">
        <v>91</v>
      </c>
      <c r="B66" s="146" t="s">
        <v>142</v>
      </c>
      <c r="C66" s="70" t="s">
        <v>0</v>
      </c>
      <c r="D66" s="71">
        <v>35</v>
      </c>
      <c r="E66" s="79">
        <f t="shared" si="4"/>
        <v>69</v>
      </c>
      <c r="F66" s="80">
        <f t="shared" si="5"/>
        <v>3.6898148148148145E-2</v>
      </c>
      <c r="G66" s="48">
        <f t="shared" si="6"/>
        <v>1</v>
      </c>
      <c r="H66" s="81">
        <f t="shared" si="7"/>
        <v>0</v>
      </c>
      <c r="I66" s="141">
        <v>69</v>
      </c>
      <c r="J66" s="142">
        <v>3.6898148148148145E-2</v>
      </c>
      <c r="K66" s="71"/>
      <c r="L66" s="73"/>
      <c r="M66" s="77"/>
      <c r="N66" s="73"/>
      <c r="O66" s="71"/>
      <c r="P66" s="73"/>
      <c r="Q66" s="77"/>
      <c r="R66" s="73"/>
      <c r="S66" s="77"/>
      <c r="T66" s="73"/>
      <c r="U66" s="77"/>
      <c r="V66" s="80"/>
      <c r="W66" s="77"/>
      <c r="X66" s="73"/>
      <c r="Y66" s="77"/>
      <c r="Z66" s="73"/>
      <c r="AA66" s="77"/>
      <c r="AB66" s="73"/>
      <c r="AC66" s="71"/>
      <c r="AD66" s="73"/>
      <c r="AE66" s="77"/>
      <c r="AF66" s="83"/>
    </row>
    <row r="67" spans="1:32" ht="14.95" customHeight="1" x14ac:dyDescent="0.25">
      <c r="A67" s="5" t="s">
        <v>94</v>
      </c>
      <c r="B67" s="146" t="s">
        <v>125</v>
      </c>
      <c r="C67" s="70" t="s">
        <v>20</v>
      </c>
      <c r="D67" s="71">
        <v>36</v>
      </c>
      <c r="E67" s="79">
        <f t="shared" si="4"/>
        <v>68</v>
      </c>
      <c r="F67" s="58">
        <f t="shared" si="5"/>
        <v>3.8252314814814815E-2</v>
      </c>
      <c r="G67" s="48">
        <f t="shared" si="6"/>
        <v>1</v>
      </c>
      <c r="H67" s="59">
        <f t="shared" si="7"/>
        <v>0</v>
      </c>
      <c r="I67" s="141">
        <v>68</v>
      </c>
      <c r="J67" s="198">
        <v>3.8252314814814815E-2</v>
      </c>
      <c r="K67" s="71"/>
      <c r="L67" s="73"/>
      <c r="M67" s="77"/>
      <c r="N67" s="73"/>
      <c r="O67" s="71"/>
      <c r="P67" s="73"/>
      <c r="Q67" s="77"/>
      <c r="R67" s="73"/>
      <c r="S67" s="77"/>
      <c r="T67" s="73"/>
      <c r="U67" s="77"/>
      <c r="V67" s="80"/>
      <c r="W67" s="75"/>
      <c r="X67" s="76"/>
      <c r="Y67" s="77"/>
      <c r="Z67" s="73"/>
      <c r="AA67" s="77"/>
      <c r="AB67" s="73"/>
      <c r="AC67" s="71"/>
      <c r="AD67" s="73"/>
      <c r="AE67" s="77"/>
      <c r="AF67" s="83"/>
    </row>
    <row r="68" spans="1:32" ht="14.95" customHeight="1" x14ac:dyDescent="0.25">
      <c r="A68" s="5" t="s">
        <v>84</v>
      </c>
      <c r="B68" s="146" t="s">
        <v>157</v>
      </c>
      <c r="C68" s="70" t="s">
        <v>6</v>
      </c>
      <c r="D68" s="71">
        <v>37</v>
      </c>
      <c r="E68" s="79">
        <f t="shared" si="4"/>
        <v>66</v>
      </c>
      <c r="F68" s="58">
        <f t="shared" si="5"/>
        <v>3.9976851851851854E-2</v>
      </c>
      <c r="G68" s="48">
        <f t="shared" si="6"/>
        <v>1</v>
      </c>
      <c r="H68" s="59">
        <f t="shared" si="7"/>
        <v>0</v>
      </c>
      <c r="I68" s="141">
        <v>66</v>
      </c>
      <c r="J68" s="142">
        <v>3.9976851851851854E-2</v>
      </c>
      <c r="K68" s="71"/>
      <c r="L68" s="73"/>
      <c r="M68" s="77"/>
      <c r="N68" s="73"/>
      <c r="O68" s="71"/>
      <c r="P68" s="73"/>
      <c r="Q68" s="77"/>
      <c r="R68" s="73"/>
      <c r="S68" s="77"/>
      <c r="T68" s="73"/>
      <c r="U68" s="77"/>
      <c r="V68" s="80"/>
      <c r="W68" s="77"/>
      <c r="X68" s="73"/>
      <c r="Y68" s="77"/>
      <c r="Z68" s="73"/>
      <c r="AA68" s="77"/>
      <c r="AB68" s="73"/>
      <c r="AC68" s="71"/>
      <c r="AD68" s="73"/>
      <c r="AE68" s="77"/>
      <c r="AF68" s="83"/>
    </row>
    <row r="69" spans="1:32" ht="14.95" customHeight="1" x14ac:dyDescent="0.25">
      <c r="A69" s="5" t="s">
        <v>70</v>
      </c>
      <c r="B69" s="146" t="s">
        <v>155</v>
      </c>
      <c r="C69" s="70" t="s">
        <v>7</v>
      </c>
      <c r="D69" s="71">
        <v>38</v>
      </c>
      <c r="E69" s="79">
        <f t="shared" si="4"/>
        <v>65</v>
      </c>
      <c r="F69" s="80">
        <f t="shared" si="5"/>
        <v>4.1469907407407407E-2</v>
      </c>
      <c r="G69" s="48">
        <f t="shared" si="6"/>
        <v>1</v>
      </c>
      <c r="H69" s="81">
        <f t="shared" si="7"/>
        <v>0</v>
      </c>
      <c r="I69" s="141">
        <v>65</v>
      </c>
      <c r="J69" s="142">
        <v>4.1469907407407407E-2</v>
      </c>
      <c r="K69" s="71"/>
      <c r="L69" s="73"/>
      <c r="M69" s="77"/>
      <c r="N69" s="73"/>
      <c r="O69" s="71"/>
      <c r="P69" s="73"/>
      <c r="Q69" s="77"/>
      <c r="R69" s="73"/>
      <c r="S69" s="77"/>
      <c r="T69" s="73"/>
      <c r="U69" s="77"/>
      <c r="V69" s="80"/>
      <c r="W69" s="77"/>
      <c r="X69" s="73"/>
      <c r="Y69" s="77"/>
      <c r="Z69" s="73"/>
      <c r="AA69" s="77"/>
      <c r="AB69" s="73"/>
      <c r="AC69" s="71"/>
      <c r="AD69" s="73"/>
      <c r="AE69" s="77"/>
      <c r="AF69" s="83"/>
    </row>
    <row r="70" spans="1:32" ht="14.95" customHeight="1" x14ac:dyDescent="0.25">
      <c r="A70" s="5" t="s">
        <v>99</v>
      </c>
      <c r="B70" s="146" t="s">
        <v>144</v>
      </c>
      <c r="C70" s="70" t="s">
        <v>0</v>
      </c>
      <c r="D70" s="71">
        <v>39</v>
      </c>
      <c r="E70" s="79">
        <f t="shared" si="4"/>
        <v>63</v>
      </c>
      <c r="F70" s="80">
        <f t="shared" si="5"/>
        <v>4.9155092592592591E-2</v>
      </c>
      <c r="G70" s="48">
        <f t="shared" si="6"/>
        <v>1</v>
      </c>
      <c r="H70" s="81">
        <f t="shared" si="7"/>
        <v>0</v>
      </c>
      <c r="I70" s="141">
        <v>63</v>
      </c>
      <c r="J70" s="142">
        <v>4.9155092592592591E-2</v>
      </c>
      <c r="K70" s="71"/>
      <c r="L70" s="73"/>
      <c r="M70" s="77"/>
      <c r="N70" s="73"/>
      <c r="O70" s="71"/>
      <c r="P70" s="73"/>
      <c r="Q70" s="75"/>
      <c r="R70" s="76"/>
      <c r="S70" s="77"/>
      <c r="T70" s="73"/>
      <c r="U70" s="77"/>
      <c r="V70" s="80"/>
      <c r="W70" s="77"/>
      <c r="X70" s="73"/>
      <c r="Y70" s="77"/>
      <c r="Z70" s="73"/>
      <c r="AA70" s="77"/>
      <c r="AB70" s="73"/>
      <c r="AC70" s="71"/>
      <c r="AD70" s="73"/>
      <c r="AE70" s="77"/>
      <c r="AF70" s="83"/>
    </row>
    <row r="71" spans="1:32" ht="14.95" customHeight="1" x14ac:dyDescent="0.25">
      <c r="A71" s="5" t="s">
        <v>71</v>
      </c>
      <c r="B71" s="146" t="s">
        <v>154</v>
      </c>
      <c r="C71" s="70" t="s">
        <v>6</v>
      </c>
      <c r="D71" s="71">
        <v>40</v>
      </c>
      <c r="E71" s="79">
        <f t="shared" si="4"/>
        <v>62</v>
      </c>
      <c r="F71" s="80">
        <f t="shared" si="5"/>
        <v>5.2083333333333336E-2</v>
      </c>
      <c r="G71" s="48">
        <f t="shared" si="6"/>
        <v>1</v>
      </c>
      <c r="H71" s="81">
        <f t="shared" si="7"/>
        <v>0</v>
      </c>
      <c r="I71" s="141">
        <v>62</v>
      </c>
      <c r="J71" s="142">
        <v>5.2083333333333336E-2</v>
      </c>
      <c r="K71" s="71"/>
      <c r="L71" s="73"/>
      <c r="M71" s="77"/>
      <c r="N71" s="73"/>
      <c r="O71" s="71"/>
      <c r="P71" s="73"/>
      <c r="Q71" s="77"/>
      <c r="R71" s="73"/>
      <c r="S71" s="77"/>
      <c r="T71" s="73"/>
      <c r="U71" s="77"/>
      <c r="V71" s="80"/>
      <c r="W71" s="77"/>
      <c r="X71" s="73"/>
      <c r="Y71" s="77"/>
      <c r="Z71" s="73"/>
      <c r="AA71" s="77"/>
      <c r="AB71" s="73"/>
      <c r="AC71" s="71"/>
      <c r="AD71" s="73"/>
      <c r="AE71" s="77"/>
      <c r="AF71" s="83"/>
    </row>
    <row r="72" spans="1:32" ht="14.95" customHeight="1" x14ac:dyDescent="0.25">
      <c r="A72" s="5"/>
      <c r="B72" s="146"/>
      <c r="C72" s="70"/>
      <c r="D72" s="71"/>
      <c r="E72" s="79">
        <f t="shared" ref="E72:E79" si="8">SUM(I72,K72,M72,O72,Q72,S72,U72,W72,Y72,AA72,AC72,AE72)</f>
        <v>0</v>
      </c>
      <c r="F72" s="80">
        <f t="shared" ref="F72:F79" si="9">SUM(J72,L72,N72,P72,R72,T72,V72,X72,Z72,AB72,AD72,AF72)</f>
        <v>0</v>
      </c>
      <c r="G72" s="48">
        <f t="shared" ref="G72:G79" si="10">COUNT(I72,K72,M72,O72,Q72,S72,U72,W72,Y72,AA72)</f>
        <v>0</v>
      </c>
      <c r="H72" s="81">
        <f t="shared" ref="H72:H79" si="11">COUNT(AC72,AE72)</f>
        <v>0</v>
      </c>
      <c r="I72" s="72"/>
      <c r="J72" s="73"/>
      <c r="K72" s="71"/>
      <c r="L72" s="73"/>
      <c r="M72" s="77"/>
      <c r="N72" s="73"/>
      <c r="O72" s="71"/>
      <c r="P72" s="73"/>
      <c r="Q72" s="77"/>
      <c r="R72" s="73"/>
      <c r="S72" s="77"/>
      <c r="T72" s="73"/>
      <c r="U72" s="77"/>
      <c r="V72" s="80"/>
      <c r="W72" s="77"/>
      <c r="X72" s="73"/>
      <c r="Y72" s="77"/>
      <c r="Z72" s="73"/>
      <c r="AA72" s="77"/>
      <c r="AB72" s="73"/>
      <c r="AC72" s="71"/>
      <c r="AD72" s="73"/>
      <c r="AE72" s="77"/>
      <c r="AF72" s="83"/>
    </row>
    <row r="73" spans="1:32" ht="14.95" customHeight="1" x14ac:dyDescent="0.25">
      <c r="A73" s="5"/>
      <c r="B73" s="146"/>
      <c r="C73" s="70"/>
      <c r="D73" s="71"/>
      <c r="E73" s="79">
        <f t="shared" si="8"/>
        <v>0</v>
      </c>
      <c r="F73" s="80">
        <f t="shared" si="9"/>
        <v>0</v>
      </c>
      <c r="G73" s="96">
        <f t="shared" si="10"/>
        <v>0</v>
      </c>
      <c r="H73" s="81">
        <f t="shared" si="11"/>
        <v>0</v>
      </c>
      <c r="I73" s="84"/>
      <c r="J73" s="73"/>
      <c r="K73" s="71"/>
      <c r="L73" s="73"/>
      <c r="M73" s="77"/>
      <c r="N73" s="73"/>
      <c r="O73" s="71"/>
      <c r="P73" s="73"/>
      <c r="Q73" s="77"/>
      <c r="R73" s="73"/>
      <c r="S73" s="77"/>
      <c r="T73" s="73"/>
      <c r="U73" s="77"/>
      <c r="V73" s="80"/>
      <c r="W73" s="77"/>
      <c r="X73" s="73"/>
      <c r="Y73" s="75"/>
      <c r="Z73" s="76"/>
      <c r="AA73" s="75"/>
      <c r="AB73" s="76"/>
      <c r="AC73" s="74"/>
      <c r="AD73" s="58"/>
      <c r="AE73" s="75"/>
      <c r="AF73" s="78"/>
    </row>
    <row r="74" spans="1:32" ht="14.95" customHeight="1" x14ac:dyDescent="0.25">
      <c r="A74" s="5"/>
      <c r="B74" s="146"/>
      <c r="C74" s="70"/>
      <c r="D74" s="71"/>
      <c r="E74" s="79">
        <f t="shared" si="8"/>
        <v>0</v>
      </c>
      <c r="F74" s="80">
        <f t="shared" si="9"/>
        <v>0</v>
      </c>
      <c r="G74" s="48">
        <f t="shared" si="10"/>
        <v>0</v>
      </c>
      <c r="H74" s="81">
        <f t="shared" si="11"/>
        <v>0</v>
      </c>
      <c r="I74" s="72"/>
      <c r="J74" s="73"/>
      <c r="K74" s="71"/>
      <c r="L74" s="73"/>
      <c r="M74" s="77"/>
      <c r="N74" s="73"/>
      <c r="O74" s="71"/>
      <c r="P74" s="73"/>
      <c r="Q74" s="77"/>
      <c r="R74" s="73"/>
      <c r="S74" s="77"/>
      <c r="T74" s="73"/>
      <c r="U74" s="77"/>
      <c r="V74" s="80"/>
      <c r="W74" s="77"/>
      <c r="X74" s="73"/>
      <c r="Y74" s="77"/>
      <c r="Z74" s="73"/>
      <c r="AA74" s="77"/>
      <c r="AB74" s="73"/>
      <c r="AC74" s="71"/>
      <c r="AD74" s="73"/>
      <c r="AE74" s="77"/>
      <c r="AF74" s="83"/>
    </row>
    <row r="75" spans="1:32" ht="14.95" customHeight="1" x14ac:dyDescent="0.25">
      <c r="A75" s="5"/>
      <c r="B75" s="146"/>
      <c r="C75" s="70"/>
      <c r="D75" s="71"/>
      <c r="E75" s="79">
        <f t="shared" si="8"/>
        <v>0</v>
      </c>
      <c r="F75" s="80">
        <f t="shared" si="9"/>
        <v>0</v>
      </c>
      <c r="G75" s="48">
        <f t="shared" si="10"/>
        <v>0</v>
      </c>
      <c r="H75" s="81">
        <f t="shared" si="11"/>
        <v>0</v>
      </c>
      <c r="I75" s="72"/>
      <c r="J75" s="73"/>
      <c r="K75" s="71"/>
      <c r="L75" s="73"/>
      <c r="M75" s="77"/>
      <c r="N75" s="73"/>
      <c r="O75" s="71"/>
      <c r="P75" s="73"/>
      <c r="Q75" s="77"/>
      <c r="R75" s="73"/>
      <c r="S75" s="77"/>
      <c r="T75" s="73"/>
      <c r="U75" s="77"/>
      <c r="V75" s="80"/>
      <c r="W75" s="77"/>
      <c r="X75" s="73"/>
      <c r="Y75" s="77"/>
      <c r="Z75" s="73"/>
      <c r="AA75" s="77"/>
      <c r="AB75" s="73"/>
      <c r="AC75" s="71"/>
      <c r="AD75" s="73"/>
      <c r="AE75" s="77"/>
      <c r="AF75" s="83"/>
    </row>
    <row r="76" spans="1:32" ht="14.95" customHeight="1" x14ac:dyDescent="0.25">
      <c r="A76" s="5"/>
      <c r="B76" s="146"/>
      <c r="C76" s="70"/>
      <c r="D76" s="71"/>
      <c r="E76" s="79">
        <f t="shared" si="8"/>
        <v>0</v>
      </c>
      <c r="F76" s="80">
        <f t="shared" si="9"/>
        <v>0</v>
      </c>
      <c r="G76" s="48">
        <f t="shared" si="10"/>
        <v>0</v>
      </c>
      <c r="H76" s="81">
        <f t="shared" si="11"/>
        <v>0</v>
      </c>
      <c r="I76" s="84"/>
      <c r="J76" s="73"/>
      <c r="K76" s="71"/>
      <c r="L76" s="73"/>
      <c r="M76" s="77"/>
      <c r="N76" s="73"/>
      <c r="O76" s="71"/>
      <c r="P76" s="73"/>
      <c r="Q76" s="77"/>
      <c r="R76" s="73"/>
      <c r="S76" s="77"/>
      <c r="T76" s="73"/>
      <c r="U76" s="77"/>
      <c r="V76" s="80"/>
      <c r="W76" s="77"/>
      <c r="X76" s="73"/>
      <c r="Y76" s="77"/>
      <c r="Z76" s="73"/>
      <c r="AA76" s="77"/>
      <c r="AB76" s="73"/>
      <c r="AC76" s="71"/>
      <c r="AD76" s="73"/>
      <c r="AE76" s="77"/>
      <c r="AF76" s="83"/>
    </row>
    <row r="77" spans="1:32" ht="14.95" customHeight="1" x14ac:dyDescent="0.25">
      <c r="A77" s="5"/>
      <c r="B77" s="146"/>
      <c r="C77" s="70"/>
      <c r="D77" s="71"/>
      <c r="E77" s="79">
        <f t="shared" si="8"/>
        <v>0</v>
      </c>
      <c r="F77" s="80">
        <f t="shared" si="9"/>
        <v>0</v>
      </c>
      <c r="G77" s="48">
        <f t="shared" si="10"/>
        <v>0</v>
      </c>
      <c r="H77" s="81">
        <f t="shared" si="11"/>
        <v>0</v>
      </c>
      <c r="I77" s="72"/>
      <c r="J77" s="73"/>
      <c r="K77" s="71"/>
      <c r="L77" s="73"/>
      <c r="M77" s="77"/>
      <c r="N77" s="73"/>
      <c r="O77" s="71"/>
      <c r="P77" s="73"/>
      <c r="Q77" s="77"/>
      <c r="R77" s="73"/>
      <c r="S77" s="77"/>
      <c r="T77" s="73"/>
      <c r="U77" s="77"/>
      <c r="V77" s="80"/>
      <c r="W77" s="77"/>
      <c r="X77" s="73"/>
      <c r="Y77" s="77"/>
      <c r="Z77" s="73"/>
      <c r="AA77" s="77"/>
      <c r="AB77" s="73"/>
      <c r="AC77" s="71"/>
      <c r="AD77" s="73"/>
      <c r="AE77" s="77"/>
      <c r="AF77" s="83"/>
    </row>
    <row r="78" spans="1:32" ht="14.95" customHeight="1" x14ac:dyDescent="0.25">
      <c r="A78" s="5"/>
      <c r="B78" s="146"/>
      <c r="C78" s="70"/>
      <c r="D78" s="71"/>
      <c r="E78" s="79">
        <f t="shared" si="8"/>
        <v>0</v>
      </c>
      <c r="F78" s="80">
        <f t="shared" si="9"/>
        <v>0</v>
      </c>
      <c r="G78" s="48">
        <f t="shared" si="10"/>
        <v>0</v>
      </c>
      <c r="H78" s="81">
        <f t="shared" si="11"/>
        <v>0</v>
      </c>
      <c r="I78" s="84"/>
      <c r="J78" s="73"/>
      <c r="K78" s="71"/>
      <c r="L78" s="73"/>
      <c r="M78" s="77"/>
      <c r="N78" s="73"/>
      <c r="O78" s="71"/>
      <c r="P78" s="73"/>
      <c r="Q78" s="77"/>
      <c r="R78" s="73"/>
      <c r="S78" s="77"/>
      <c r="T78" s="73"/>
      <c r="U78" s="77"/>
      <c r="V78" s="80"/>
      <c r="W78" s="77"/>
      <c r="X78" s="73"/>
      <c r="Y78" s="77"/>
      <c r="Z78" s="73"/>
      <c r="AA78" s="77"/>
      <c r="AB78" s="73"/>
      <c r="AC78" s="71"/>
      <c r="AD78" s="73"/>
      <c r="AE78" s="77"/>
      <c r="AF78" s="83"/>
    </row>
    <row r="79" spans="1:32" ht="14.95" customHeight="1" thickBot="1" x14ac:dyDescent="0.3">
      <c r="A79" s="7"/>
      <c r="B79" s="147"/>
      <c r="C79" s="86"/>
      <c r="D79" s="87"/>
      <c r="E79" s="153">
        <f t="shared" si="8"/>
        <v>0</v>
      </c>
      <c r="F79" s="102">
        <f t="shared" si="9"/>
        <v>0</v>
      </c>
      <c r="G79" s="154">
        <f t="shared" si="10"/>
        <v>0</v>
      </c>
      <c r="H79" s="149">
        <f t="shared" si="11"/>
        <v>0</v>
      </c>
      <c r="I79" s="88"/>
      <c r="J79" s="89"/>
      <c r="K79" s="87"/>
      <c r="L79" s="89"/>
      <c r="M79" s="101"/>
      <c r="N79" s="89"/>
      <c r="O79" s="87"/>
      <c r="P79" s="89"/>
      <c r="Q79" s="101"/>
      <c r="R79" s="89"/>
      <c r="S79" s="101"/>
      <c r="T79" s="89"/>
      <c r="U79" s="101"/>
      <c r="V79" s="102"/>
      <c r="W79" s="101"/>
      <c r="X79" s="89"/>
      <c r="Y79" s="101"/>
      <c r="Z79" s="89"/>
      <c r="AA79" s="101"/>
      <c r="AB79" s="89"/>
      <c r="AC79" s="87"/>
      <c r="AD79" s="89"/>
      <c r="AE79" s="101"/>
      <c r="AF79" s="103"/>
    </row>
    <row r="80" spans="1:32" ht="14.95" customHeight="1" x14ac:dyDescent="0.25">
      <c r="E80" s="2"/>
      <c r="F80" s="2"/>
      <c r="I80" s="150"/>
      <c r="J80" s="151">
        <f>SUM(J5:J79)</f>
        <v>2.0619444444444448</v>
      </c>
      <c r="K80" s="151"/>
      <c r="L80" s="151">
        <f>SUM(L5:L79)</f>
        <v>2.0960416666666659</v>
      </c>
      <c r="M80" s="151"/>
      <c r="N80" s="151">
        <f>SUM(N5:N79)</f>
        <v>0</v>
      </c>
      <c r="O80" s="151"/>
      <c r="P80" s="151">
        <f>SUM(P5:P79)</f>
        <v>0</v>
      </c>
      <c r="Q80" s="151"/>
      <c r="R80" s="151">
        <f>SUM(R5:R79)</f>
        <v>0</v>
      </c>
      <c r="S80" s="151"/>
      <c r="T80" s="151">
        <f>SUM(T5:T79)</f>
        <v>0</v>
      </c>
      <c r="U80" s="151"/>
      <c r="V80" s="151">
        <f>SUM(V5:V79)</f>
        <v>0</v>
      </c>
      <c r="W80" s="151"/>
      <c r="X80" s="151">
        <f>SUM(X5:X79)</f>
        <v>0</v>
      </c>
      <c r="Y80" s="151"/>
      <c r="Z80" s="151">
        <f>SUM(Z5:Z79)</f>
        <v>0</v>
      </c>
      <c r="AA80" s="151"/>
      <c r="AB80" s="151">
        <f>SUM(AB5:AB79)</f>
        <v>0</v>
      </c>
      <c r="AC80" s="151"/>
      <c r="AD80" s="151">
        <f>SUM(AD5:AD79)</f>
        <v>0</v>
      </c>
      <c r="AE80" s="151"/>
      <c r="AF80" s="152">
        <f>SUM(AF5:AF79)</f>
        <v>0</v>
      </c>
    </row>
    <row r="81" spans="3:32" ht="14.95" customHeight="1" thickBot="1" x14ac:dyDescent="0.3">
      <c r="C81" s="12"/>
      <c r="D81" t="s">
        <v>35</v>
      </c>
      <c r="F81" s="2"/>
      <c r="I81" s="218" t="s">
        <v>25</v>
      </c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20"/>
    </row>
    <row r="82" spans="3:32" ht="14.95" customHeight="1" x14ac:dyDescent="0.25">
      <c r="C82" s="11"/>
      <c r="D82" t="s">
        <v>34</v>
      </c>
      <c r="F82" s="2"/>
      <c r="I82" s="2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</row>
    <row r="83" spans="3:32" ht="14.95" customHeight="1" x14ac:dyDescent="0.25">
      <c r="E83"/>
      <c r="F83" s="2"/>
      <c r="I83" s="2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</row>
    <row r="84" spans="3:32" ht="14.95" customHeight="1" x14ac:dyDescent="0.25">
      <c r="F84" s="2"/>
      <c r="I84" s="2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</row>
    <row r="85" spans="3:32" x14ac:dyDescent="0.25">
      <c r="E85"/>
      <c r="F85"/>
      <c r="N85" s="3"/>
    </row>
  </sheetData>
  <autoFilter ref="B4:AF80" xr:uid="{00000000-0009-0000-0000-000001000000}">
    <sortState xmlns:xlrd2="http://schemas.microsoft.com/office/spreadsheetml/2017/richdata2" ref="B6:AF78">
      <sortCondition ref="C3:C78"/>
    </sortState>
  </autoFilter>
  <sortState xmlns:xlrd2="http://schemas.microsoft.com/office/spreadsheetml/2017/richdata2" ref="A32:L71">
    <sortCondition descending="1" ref="E32:E71"/>
    <sortCondition ref="F32:F71"/>
  </sortState>
  <mergeCells count="28">
    <mergeCell ref="I81:AF81"/>
    <mergeCell ref="I1:AB1"/>
    <mergeCell ref="AC1:AF1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A3:AB3"/>
    <mergeCell ref="I3:J3"/>
    <mergeCell ref="K3:L3"/>
    <mergeCell ref="M3:N3"/>
    <mergeCell ref="O3:P3"/>
    <mergeCell ref="A1:H3"/>
    <mergeCell ref="AC3:AD3"/>
    <mergeCell ref="AE3:AF3"/>
    <mergeCell ref="Q3:R3"/>
    <mergeCell ref="S3:T3"/>
    <mergeCell ref="U3:V3"/>
    <mergeCell ref="W3:X3"/>
    <mergeCell ref="Y3:Z3"/>
  </mergeCells>
  <pageMargins left="0.25" right="0.25" top="0.75" bottom="0.75" header="0.3" footer="0.3"/>
  <pageSetup paperSize="8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R79"/>
  <sheetViews>
    <sheetView zoomScaleNormal="100" workbookViewId="0">
      <pane ySplit="1" topLeftCell="A2" activePane="bottomLeft" state="frozen"/>
      <selection pane="bottomLeft" sqref="A1:I1"/>
    </sheetView>
  </sheetViews>
  <sheetFormatPr defaultColWidth="8.875" defaultRowHeight="14.3" x14ac:dyDescent="0.25"/>
  <cols>
    <col min="1" max="1" width="2.75" customWidth="1"/>
    <col min="2" max="2" width="17.375" bestFit="1" customWidth="1"/>
    <col min="3" max="4" width="15.875" hidden="1" customWidth="1"/>
    <col min="5" max="5" width="13.375" bestFit="1" customWidth="1"/>
    <col min="6" max="6" width="13.375" style="2" bestFit="1" customWidth="1"/>
    <col min="7" max="7" width="13.375" style="2" customWidth="1"/>
    <col min="8" max="8" width="13.375" style="1" bestFit="1" customWidth="1"/>
    <col min="9" max="9" width="15.875" style="1" bestFit="1" customWidth="1"/>
    <col min="10" max="10" width="9.875" style="2" customWidth="1"/>
    <col min="11" max="11" width="8.875" style="2" customWidth="1"/>
    <col min="12" max="12" width="9.875" style="2" customWidth="1"/>
    <col min="13" max="13" width="8.875" style="2" customWidth="1"/>
    <col min="14" max="14" width="9.875" style="2" customWidth="1"/>
    <col min="15" max="15" width="8.875" style="2" customWidth="1"/>
  </cols>
  <sheetData>
    <row r="1" spans="1:18" ht="49.75" customHeight="1" thickBot="1" x14ac:dyDescent="0.3">
      <c r="A1" s="230" t="s">
        <v>67</v>
      </c>
      <c r="B1" s="231"/>
      <c r="C1" s="231"/>
      <c r="D1" s="231"/>
      <c r="E1" s="231"/>
      <c r="F1" s="231"/>
      <c r="G1" s="231"/>
      <c r="H1" s="231"/>
      <c r="I1" s="232"/>
      <c r="J1" s="233" t="s">
        <v>55</v>
      </c>
      <c r="K1" s="234"/>
      <c r="L1" s="235" t="s">
        <v>57</v>
      </c>
      <c r="M1" s="235"/>
      <c r="N1" s="235" t="s">
        <v>60</v>
      </c>
      <c r="O1" s="236"/>
    </row>
    <row r="2" spans="1:18" ht="35.5" customHeight="1" thickBot="1" x14ac:dyDescent="0.3">
      <c r="A2" s="156"/>
      <c r="B2" s="170" t="s">
        <v>1</v>
      </c>
      <c r="C2" s="123" t="s">
        <v>80</v>
      </c>
      <c r="D2" s="123" t="s">
        <v>81</v>
      </c>
      <c r="E2" s="10" t="s">
        <v>3</v>
      </c>
      <c r="F2" s="8" t="s">
        <v>4</v>
      </c>
      <c r="G2" s="8" t="s">
        <v>2</v>
      </c>
      <c r="H2" s="8" t="s">
        <v>14</v>
      </c>
      <c r="I2" s="9" t="s">
        <v>30</v>
      </c>
      <c r="J2" s="16" t="s">
        <v>12</v>
      </c>
      <c r="K2" s="8" t="s">
        <v>13</v>
      </c>
      <c r="L2" s="8" t="s">
        <v>12</v>
      </c>
      <c r="M2" s="8" t="s">
        <v>13</v>
      </c>
      <c r="N2" s="8" t="s">
        <v>12</v>
      </c>
      <c r="O2" s="9" t="s">
        <v>13</v>
      </c>
    </row>
    <row r="3" spans="1:18" ht="14.95" customHeight="1" x14ac:dyDescent="0.25">
      <c r="A3" s="168" t="s">
        <v>84</v>
      </c>
      <c r="B3" s="169" t="s">
        <v>102</v>
      </c>
      <c r="C3" s="134" t="s">
        <v>70</v>
      </c>
      <c r="D3" s="132">
        <v>31846</v>
      </c>
      <c r="E3" s="45" t="str">
        <f t="shared" ref="E3:E10" si="0"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F Senior</v>
      </c>
      <c r="F3" s="93">
        <v>1</v>
      </c>
      <c r="G3" s="93">
        <f t="shared" ref="G3:G34" si="1">SUM(J3,L3,N3)</f>
        <v>100</v>
      </c>
      <c r="H3" s="91">
        <f t="shared" ref="H3:H34" si="2">SUM(K3,M3,O3)</f>
        <v>2.8634259259259259E-2</v>
      </c>
      <c r="I3" s="92">
        <f t="shared" ref="I3:I34" si="3">COUNT(J3,L3,N3)</f>
        <v>1</v>
      </c>
      <c r="J3" s="49">
        <v>100</v>
      </c>
      <c r="K3" s="50">
        <v>2.8634259259259259E-2</v>
      </c>
      <c r="L3" s="93"/>
      <c r="M3" s="50"/>
      <c r="N3" s="93"/>
      <c r="O3" s="94"/>
      <c r="Q3" s="11"/>
      <c r="R3" t="s">
        <v>47</v>
      </c>
    </row>
    <row r="4" spans="1:18" ht="14.95" customHeight="1" x14ac:dyDescent="0.25">
      <c r="A4" s="5" t="s">
        <v>84</v>
      </c>
      <c r="B4" s="146" t="s">
        <v>103</v>
      </c>
      <c r="C4" s="125" t="s">
        <v>70</v>
      </c>
      <c r="D4" s="133">
        <v>34582</v>
      </c>
      <c r="E4" s="70" t="str">
        <f t="shared" si="0"/>
        <v>F Senior</v>
      </c>
      <c r="F4" s="77">
        <v>2</v>
      </c>
      <c r="G4" s="77">
        <f t="shared" si="1"/>
        <v>99</v>
      </c>
      <c r="H4" s="80">
        <f t="shared" si="2"/>
        <v>3.408564814814815E-2</v>
      </c>
      <c r="I4" s="81">
        <f t="shared" si="3"/>
        <v>1</v>
      </c>
      <c r="J4" s="72">
        <v>99</v>
      </c>
      <c r="K4" s="73">
        <v>3.408564814814815E-2</v>
      </c>
      <c r="L4" s="77"/>
      <c r="M4" s="73"/>
      <c r="N4" s="77"/>
      <c r="O4" s="83"/>
    </row>
    <row r="5" spans="1:18" ht="14.95" customHeight="1" x14ac:dyDescent="0.25">
      <c r="A5" s="5" t="s">
        <v>85</v>
      </c>
      <c r="B5" s="146" t="s">
        <v>104</v>
      </c>
      <c r="C5" s="125" t="s">
        <v>70</v>
      </c>
      <c r="D5" s="133">
        <v>35024</v>
      </c>
      <c r="E5" s="70" t="str">
        <f t="shared" si="0"/>
        <v>F Senior</v>
      </c>
      <c r="F5" s="77">
        <v>3</v>
      </c>
      <c r="G5" s="77">
        <f t="shared" si="1"/>
        <v>98</v>
      </c>
      <c r="H5" s="80">
        <f t="shared" si="2"/>
        <v>3.4282407407407407E-2</v>
      </c>
      <c r="I5" s="81">
        <f t="shared" si="3"/>
        <v>1</v>
      </c>
      <c r="J5" s="72">
        <v>98</v>
      </c>
      <c r="K5" s="73">
        <v>3.4282407407407407E-2</v>
      </c>
      <c r="L5" s="77"/>
      <c r="M5" s="73"/>
      <c r="N5" s="77"/>
      <c r="O5" s="83"/>
    </row>
    <row r="6" spans="1:18" ht="14.95" customHeight="1" x14ac:dyDescent="0.25">
      <c r="A6" s="5" t="s">
        <v>86</v>
      </c>
      <c r="B6" s="146" t="s">
        <v>105</v>
      </c>
      <c r="C6" s="125" t="s">
        <v>70</v>
      </c>
      <c r="D6" s="133">
        <v>33422</v>
      </c>
      <c r="E6" s="70" t="str">
        <f t="shared" si="0"/>
        <v>F Senior</v>
      </c>
      <c r="F6" s="77">
        <v>4</v>
      </c>
      <c r="G6" s="77">
        <f t="shared" si="1"/>
        <v>97</v>
      </c>
      <c r="H6" s="80">
        <f t="shared" si="2"/>
        <v>4.2569444444444444E-2</v>
      </c>
      <c r="I6" s="81">
        <f t="shared" si="3"/>
        <v>1</v>
      </c>
      <c r="J6" s="72">
        <v>97</v>
      </c>
      <c r="K6" s="73">
        <v>4.2569444444444444E-2</v>
      </c>
      <c r="L6" s="77"/>
      <c r="M6" s="73"/>
      <c r="N6" s="77"/>
      <c r="O6" s="83"/>
      <c r="Q6" s="18"/>
    </row>
    <row r="7" spans="1:18" ht="14.95" customHeight="1" x14ac:dyDescent="0.25">
      <c r="A7" s="5" t="s">
        <v>85</v>
      </c>
      <c r="B7" s="146" t="s">
        <v>160</v>
      </c>
      <c r="C7" s="125" t="s">
        <v>70</v>
      </c>
      <c r="D7" s="133">
        <v>30459</v>
      </c>
      <c r="E7" s="70" t="str">
        <f t="shared" si="0"/>
        <v>F40</v>
      </c>
      <c r="F7" s="77">
        <v>1</v>
      </c>
      <c r="G7" s="77">
        <f t="shared" si="1"/>
        <v>100</v>
      </c>
      <c r="H7" s="80">
        <f t="shared" si="2"/>
        <v>2.7384259259259261E-2</v>
      </c>
      <c r="I7" s="81">
        <f t="shared" si="3"/>
        <v>1</v>
      </c>
      <c r="J7" s="72">
        <v>100</v>
      </c>
      <c r="K7" s="95">
        <v>2.7384259259259261E-2</v>
      </c>
      <c r="L7" s="77"/>
      <c r="M7" s="73"/>
      <c r="N7" s="77"/>
      <c r="O7" s="83"/>
    </row>
    <row r="8" spans="1:18" ht="14.95" customHeight="1" x14ac:dyDescent="0.25">
      <c r="A8" s="5" t="s">
        <v>85</v>
      </c>
      <c r="B8" s="146" t="s">
        <v>106</v>
      </c>
      <c r="C8" s="125" t="s">
        <v>70</v>
      </c>
      <c r="D8" s="133">
        <v>31603</v>
      </c>
      <c r="E8" s="70" t="str">
        <f t="shared" si="0"/>
        <v>F40</v>
      </c>
      <c r="F8" s="77">
        <v>2</v>
      </c>
      <c r="G8" s="77">
        <f t="shared" si="1"/>
        <v>99</v>
      </c>
      <c r="H8" s="80">
        <f t="shared" si="2"/>
        <v>3.3784722222222223E-2</v>
      </c>
      <c r="I8" s="81">
        <f t="shared" si="3"/>
        <v>1</v>
      </c>
      <c r="J8" s="72">
        <v>99</v>
      </c>
      <c r="K8" s="73">
        <v>3.3784722222222223E-2</v>
      </c>
      <c r="L8" s="77"/>
      <c r="M8" s="73"/>
      <c r="N8" s="77"/>
      <c r="O8" s="83"/>
    </row>
    <row r="9" spans="1:18" ht="14.95" customHeight="1" x14ac:dyDescent="0.25">
      <c r="A9" s="5" t="s">
        <v>84</v>
      </c>
      <c r="B9" s="146" t="s">
        <v>107</v>
      </c>
      <c r="C9" s="125" t="s">
        <v>70</v>
      </c>
      <c r="D9" s="133">
        <v>28595</v>
      </c>
      <c r="E9" s="70" t="str">
        <f t="shared" si="0"/>
        <v>F40</v>
      </c>
      <c r="F9" s="77">
        <v>3</v>
      </c>
      <c r="G9" s="77">
        <f t="shared" si="1"/>
        <v>98</v>
      </c>
      <c r="H9" s="80">
        <f t="shared" si="2"/>
        <v>3.9363425925925927E-2</v>
      </c>
      <c r="I9" s="81">
        <f t="shared" si="3"/>
        <v>1</v>
      </c>
      <c r="J9" s="72">
        <v>98</v>
      </c>
      <c r="K9" s="73">
        <v>3.9363425925925927E-2</v>
      </c>
      <c r="L9" s="77"/>
      <c r="M9" s="73"/>
      <c r="N9" s="77"/>
      <c r="O9" s="83"/>
    </row>
    <row r="10" spans="1:18" ht="14.95" customHeight="1" x14ac:dyDescent="0.25">
      <c r="A10" s="5" t="s">
        <v>87</v>
      </c>
      <c r="B10" s="146" t="s">
        <v>108</v>
      </c>
      <c r="C10" s="125" t="s">
        <v>70</v>
      </c>
      <c r="D10" s="133">
        <v>26552</v>
      </c>
      <c r="E10" s="70" t="str">
        <f t="shared" si="0"/>
        <v>F50</v>
      </c>
      <c r="F10" s="77">
        <v>1</v>
      </c>
      <c r="G10" s="77">
        <f t="shared" si="1"/>
        <v>100</v>
      </c>
      <c r="H10" s="80">
        <f t="shared" si="2"/>
        <v>2.9490740740740741E-2</v>
      </c>
      <c r="I10" s="81">
        <f t="shared" si="3"/>
        <v>1</v>
      </c>
      <c r="J10" s="72">
        <v>100</v>
      </c>
      <c r="K10" s="73">
        <v>2.9490740740740741E-2</v>
      </c>
      <c r="L10" s="77"/>
      <c r="M10" s="73"/>
      <c r="N10" s="77"/>
      <c r="O10" s="83"/>
    </row>
    <row r="11" spans="1:18" ht="14.95" customHeight="1" x14ac:dyDescent="0.25">
      <c r="A11" s="5" t="s">
        <v>88</v>
      </c>
      <c r="B11" s="146" t="s">
        <v>109</v>
      </c>
      <c r="C11" s="125" t="s">
        <v>70</v>
      </c>
      <c r="D11" s="133"/>
      <c r="E11" s="70" t="s">
        <v>9</v>
      </c>
      <c r="F11" s="77">
        <v>2</v>
      </c>
      <c r="G11" s="77">
        <f t="shared" si="1"/>
        <v>99</v>
      </c>
      <c r="H11" s="80">
        <f t="shared" si="2"/>
        <v>3.4282407407407407E-2</v>
      </c>
      <c r="I11" s="81">
        <f t="shared" si="3"/>
        <v>1</v>
      </c>
      <c r="J11" s="72">
        <v>99</v>
      </c>
      <c r="K11" s="73">
        <v>3.4282407407407407E-2</v>
      </c>
      <c r="L11" s="77"/>
      <c r="M11" s="73"/>
      <c r="N11" s="77"/>
      <c r="O11" s="83"/>
    </row>
    <row r="12" spans="1:18" ht="14.95" customHeight="1" x14ac:dyDescent="0.25">
      <c r="A12" s="5" t="s">
        <v>87</v>
      </c>
      <c r="B12" s="146" t="s">
        <v>156</v>
      </c>
      <c r="C12" s="125" t="s">
        <v>70</v>
      </c>
      <c r="D12" s="133">
        <v>27667</v>
      </c>
      <c r="E12" s="70" t="str">
        <f t="shared" ref="E12:E43" si="4">IF(D12="","",
_xlfn.LET(
_xlpm.dob,D12,
_xlpm.gender,UPPER(C12),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F50</v>
      </c>
      <c r="F12" s="77">
        <v>3</v>
      </c>
      <c r="G12" s="77">
        <f t="shared" si="1"/>
        <v>98</v>
      </c>
      <c r="H12" s="80">
        <f t="shared" si="2"/>
        <v>3.4328703703703702E-2</v>
      </c>
      <c r="I12" s="81">
        <f t="shared" si="3"/>
        <v>1</v>
      </c>
      <c r="J12" s="72">
        <v>98</v>
      </c>
      <c r="K12" s="73">
        <v>3.4328703703703702E-2</v>
      </c>
      <c r="L12" s="77"/>
      <c r="M12" s="73"/>
      <c r="N12" s="77"/>
      <c r="O12" s="83"/>
    </row>
    <row r="13" spans="1:18" ht="14.95" customHeight="1" x14ac:dyDescent="0.25">
      <c r="A13" s="5" t="s">
        <v>89</v>
      </c>
      <c r="B13" s="146" t="s">
        <v>110</v>
      </c>
      <c r="C13" s="125" t="s">
        <v>70</v>
      </c>
      <c r="D13" s="133">
        <v>24477</v>
      </c>
      <c r="E13" s="70" t="str">
        <f t="shared" si="4"/>
        <v>F50</v>
      </c>
      <c r="F13" s="77">
        <v>4</v>
      </c>
      <c r="G13" s="77">
        <f t="shared" si="1"/>
        <v>97</v>
      </c>
      <c r="H13" s="80">
        <f t="shared" si="2"/>
        <v>3.5555555555555556E-2</v>
      </c>
      <c r="I13" s="81">
        <f t="shared" si="3"/>
        <v>1</v>
      </c>
      <c r="J13" s="72">
        <v>97</v>
      </c>
      <c r="K13" s="73">
        <v>3.5555555555555556E-2</v>
      </c>
      <c r="L13" s="77"/>
      <c r="M13" s="73"/>
      <c r="N13" s="77"/>
      <c r="O13" s="83"/>
    </row>
    <row r="14" spans="1:18" ht="14.95" customHeight="1" x14ac:dyDescent="0.25">
      <c r="A14" s="5" t="s">
        <v>90</v>
      </c>
      <c r="B14" s="146" t="s">
        <v>111</v>
      </c>
      <c r="C14" s="125" t="s">
        <v>70</v>
      </c>
      <c r="D14" s="133">
        <v>27233</v>
      </c>
      <c r="E14" s="70" t="str">
        <f t="shared" si="4"/>
        <v>F50</v>
      </c>
      <c r="F14" s="77">
        <v>5</v>
      </c>
      <c r="G14" s="77">
        <f t="shared" si="1"/>
        <v>96</v>
      </c>
      <c r="H14" s="80">
        <f t="shared" si="2"/>
        <v>3.7824074074074072E-2</v>
      </c>
      <c r="I14" s="81">
        <f t="shared" si="3"/>
        <v>1</v>
      </c>
      <c r="J14" s="72">
        <v>96</v>
      </c>
      <c r="K14" s="73">
        <v>3.7824074074074072E-2</v>
      </c>
      <c r="L14" s="77"/>
      <c r="M14" s="73"/>
      <c r="N14" s="77"/>
      <c r="O14" s="83"/>
    </row>
    <row r="15" spans="1:18" ht="14.95" customHeight="1" x14ac:dyDescent="0.25">
      <c r="A15" s="5" t="s">
        <v>84</v>
      </c>
      <c r="B15" s="146" t="s">
        <v>112</v>
      </c>
      <c r="C15" s="125" t="s">
        <v>70</v>
      </c>
      <c r="D15" s="133">
        <v>25940</v>
      </c>
      <c r="E15" s="70" t="str">
        <f t="shared" si="4"/>
        <v>F50</v>
      </c>
      <c r="F15" s="77">
        <v>6</v>
      </c>
      <c r="G15" s="77">
        <f t="shared" si="1"/>
        <v>95</v>
      </c>
      <c r="H15" s="80">
        <f t="shared" si="2"/>
        <v>3.8194444444444448E-2</v>
      </c>
      <c r="I15" s="81">
        <f t="shared" si="3"/>
        <v>1</v>
      </c>
      <c r="J15" s="72">
        <v>95</v>
      </c>
      <c r="K15" s="73">
        <v>3.8194444444444448E-2</v>
      </c>
      <c r="L15" s="77"/>
      <c r="M15" s="73"/>
      <c r="N15" s="77"/>
      <c r="O15" s="83"/>
    </row>
    <row r="16" spans="1:18" ht="14.95" customHeight="1" x14ac:dyDescent="0.25">
      <c r="A16" s="5" t="s">
        <v>84</v>
      </c>
      <c r="B16" s="146" t="s">
        <v>113</v>
      </c>
      <c r="C16" s="125" t="s">
        <v>70</v>
      </c>
      <c r="D16" s="133">
        <v>26580</v>
      </c>
      <c r="E16" s="70" t="str">
        <f t="shared" si="4"/>
        <v>F50</v>
      </c>
      <c r="F16" s="77">
        <v>7</v>
      </c>
      <c r="G16" s="77">
        <f t="shared" si="1"/>
        <v>94</v>
      </c>
      <c r="H16" s="80">
        <f t="shared" si="2"/>
        <v>4.2233796296296297E-2</v>
      </c>
      <c r="I16" s="81">
        <f t="shared" si="3"/>
        <v>1</v>
      </c>
      <c r="J16" s="72">
        <v>94</v>
      </c>
      <c r="K16" s="73">
        <v>4.2233796296296297E-2</v>
      </c>
      <c r="L16" s="77"/>
      <c r="M16" s="73"/>
      <c r="N16" s="77"/>
      <c r="O16" s="83"/>
    </row>
    <row r="17" spans="1:15" ht="14.95" customHeight="1" x14ac:dyDescent="0.25">
      <c r="A17" s="5" t="s">
        <v>87</v>
      </c>
      <c r="B17" s="146" t="s">
        <v>114</v>
      </c>
      <c r="C17" s="125" t="s">
        <v>70</v>
      </c>
      <c r="D17" s="133">
        <v>24619</v>
      </c>
      <c r="E17" s="70" t="str">
        <f t="shared" si="4"/>
        <v>F50</v>
      </c>
      <c r="F17" s="77">
        <v>8</v>
      </c>
      <c r="G17" s="77">
        <f t="shared" si="1"/>
        <v>93</v>
      </c>
      <c r="H17" s="80">
        <f t="shared" si="2"/>
        <v>4.4803240740740741E-2</v>
      </c>
      <c r="I17" s="81">
        <f t="shared" si="3"/>
        <v>1</v>
      </c>
      <c r="J17" s="72">
        <v>93</v>
      </c>
      <c r="K17" s="73">
        <v>4.4803240740740741E-2</v>
      </c>
      <c r="L17" s="77"/>
      <c r="M17" s="73"/>
      <c r="N17" s="77"/>
      <c r="O17" s="83"/>
    </row>
    <row r="18" spans="1:15" ht="14.95" customHeight="1" x14ac:dyDescent="0.25">
      <c r="A18" s="5" t="s">
        <v>89</v>
      </c>
      <c r="B18" s="146" t="s">
        <v>115</v>
      </c>
      <c r="C18" s="125" t="s">
        <v>70</v>
      </c>
      <c r="D18" s="133">
        <v>27578</v>
      </c>
      <c r="E18" s="70" t="str">
        <f t="shared" si="4"/>
        <v>F50</v>
      </c>
      <c r="F18" s="77">
        <v>9</v>
      </c>
      <c r="G18" s="77">
        <f t="shared" si="1"/>
        <v>92</v>
      </c>
      <c r="H18" s="80">
        <f t="shared" si="2"/>
        <v>4.5949074074074073E-2</v>
      </c>
      <c r="I18" s="81">
        <f t="shared" si="3"/>
        <v>1</v>
      </c>
      <c r="J18" s="72">
        <v>92</v>
      </c>
      <c r="K18" s="73">
        <v>4.5949074074074073E-2</v>
      </c>
      <c r="L18" s="77"/>
      <c r="M18" s="73"/>
      <c r="N18" s="77"/>
      <c r="O18" s="83"/>
    </row>
    <row r="19" spans="1:15" ht="14.95" customHeight="1" x14ac:dyDescent="0.25">
      <c r="A19" s="5" t="s">
        <v>87</v>
      </c>
      <c r="B19" s="146" t="s">
        <v>116</v>
      </c>
      <c r="C19" s="125" t="s">
        <v>70</v>
      </c>
      <c r="D19" s="133">
        <v>22654</v>
      </c>
      <c r="E19" s="70" t="str">
        <f t="shared" si="4"/>
        <v>F60</v>
      </c>
      <c r="F19" s="77">
        <v>1</v>
      </c>
      <c r="G19" s="77">
        <f t="shared" si="1"/>
        <v>100</v>
      </c>
      <c r="H19" s="80">
        <f t="shared" si="2"/>
        <v>3.4409722222222223E-2</v>
      </c>
      <c r="I19" s="81">
        <f t="shared" si="3"/>
        <v>1</v>
      </c>
      <c r="J19" s="72">
        <v>100</v>
      </c>
      <c r="K19" s="73">
        <v>3.4409722222222223E-2</v>
      </c>
      <c r="L19" s="77"/>
      <c r="M19" s="73"/>
      <c r="N19" s="77"/>
      <c r="O19" s="83"/>
    </row>
    <row r="20" spans="1:15" ht="14.95" customHeight="1" x14ac:dyDescent="0.25">
      <c r="A20" s="5" t="s">
        <v>86</v>
      </c>
      <c r="B20" s="146" t="s">
        <v>117</v>
      </c>
      <c r="C20" s="125" t="s">
        <v>70</v>
      </c>
      <c r="D20" s="133">
        <v>24267</v>
      </c>
      <c r="E20" s="70" t="str">
        <f t="shared" si="4"/>
        <v>F60</v>
      </c>
      <c r="F20" s="77">
        <v>2</v>
      </c>
      <c r="G20" s="77">
        <f t="shared" si="1"/>
        <v>99</v>
      </c>
      <c r="H20" s="80">
        <f t="shared" si="2"/>
        <v>3.5057870370370371E-2</v>
      </c>
      <c r="I20" s="81">
        <f t="shared" si="3"/>
        <v>1</v>
      </c>
      <c r="J20" s="72">
        <v>99</v>
      </c>
      <c r="K20" s="73">
        <v>3.5057870370370371E-2</v>
      </c>
      <c r="L20" s="77"/>
      <c r="M20" s="73"/>
      <c r="N20" s="77"/>
      <c r="O20" s="83"/>
    </row>
    <row r="21" spans="1:15" ht="14.95" customHeight="1" x14ac:dyDescent="0.25">
      <c r="A21" s="5" t="s">
        <v>85</v>
      </c>
      <c r="B21" s="146" t="s">
        <v>174</v>
      </c>
      <c r="C21" s="125" t="s">
        <v>70</v>
      </c>
      <c r="D21" s="133">
        <v>23947</v>
      </c>
      <c r="E21" s="70" t="str">
        <f t="shared" si="4"/>
        <v>F60</v>
      </c>
      <c r="F21" s="77">
        <v>3</v>
      </c>
      <c r="G21" s="77">
        <f t="shared" si="1"/>
        <v>98</v>
      </c>
      <c r="H21" s="80">
        <f t="shared" si="2"/>
        <v>3.9247685185185184E-2</v>
      </c>
      <c r="I21" s="81">
        <f t="shared" si="3"/>
        <v>1</v>
      </c>
      <c r="J21" s="72">
        <v>98</v>
      </c>
      <c r="K21" s="73">
        <v>3.9247685185185184E-2</v>
      </c>
      <c r="L21" s="77"/>
      <c r="M21" s="73"/>
      <c r="N21" s="77"/>
      <c r="O21" s="83"/>
    </row>
    <row r="22" spans="1:15" ht="14.95" customHeight="1" x14ac:dyDescent="0.25">
      <c r="A22" s="5" t="s">
        <v>91</v>
      </c>
      <c r="B22" s="146" t="s">
        <v>118</v>
      </c>
      <c r="C22" s="125" t="s">
        <v>70</v>
      </c>
      <c r="D22" s="133">
        <v>23285</v>
      </c>
      <c r="E22" s="70" t="str">
        <f t="shared" si="4"/>
        <v>F60</v>
      </c>
      <c r="F22" s="77">
        <v>4</v>
      </c>
      <c r="G22" s="77">
        <f t="shared" si="1"/>
        <v>97</v>
      </c>
      <c r="H22" s="80">
        <f t="shared" si="2"/>
        <v>3.9282407407407405E-2</v>
      </c>
      <c r="I22" s="81">
        <f t="shared" si="3"/>
        <v>1</v>
      </c>
      <c r="J22" s="72">
        <v>97</v>
      </c>
      <c r="K22" s="73">
        <v>3.9282407407407405E-2</v>
      </c>
      <c r="L22" s="77"/>
      <c r="M22" s="73"/>
      <c r="N22" s="77"/>
      <c r="O22" s="83"/>
    </row>
    <row r="23" spans="1:15" ht="14.95" customHeight="1" x14ac:dyDescent="0.25">
      <c r="A23" s="5" t="s">
        <v>89</v>
      </c>
      <c r="B23" s="146" t="s">
        <v>119</v>
      </c>
      <c r="C23" s="125" t="s">
        <v>70</v>
      </c>
      <c r="D23" s="133">
        <v>22408</v>
      </c>
      <c r="E23" s="70" t="str">
        <f t="shared" si="4"/>
        <v>F60</v>
      </c>
      <c r="F23" s="77">
        <v>5</v>
      </c>
      <c r="G23" s="77">
        <f t="shared" si="1"/>
        <v>96</v>
      </c>
      <c r="H23" s="80">
        <f t="shared" si="2"/>
        <v>3.9305555555555559E-2</v>
      </c>
      <c r="I23" s="81">
        <f t="shared" si="3"/>
        <v>1</v>
      </c>
      <c r="J23" s="72">
        <v>96</v>
      </c>
      <c r="K23" s="73">
        <v>3.9305555555555559E-2</v>
      </c>
      <c r="L23" s="77"/>
      <c r="M23" s="73"/>
      <c r="N23" s="77"/>
      <c r="O23" s="83"/>
    </row>
    <row r="24" spans="1:15" ht="14.95" customHeight="1" x14ac:dyDescent="0.25">
      <c r="A24" s="5" t="s">
        <v>92</v>
      </c>
      <c r="B24" s="146" t="s">
        <v>120</v>
      </c>
      <c r="C24" s="125" t="s">
        <v>70</v>
      </c>
      <c r="D24" s="133">
        <v>17774</v>
      </c>
      <c r="E24" s="70" t="str">
        <f t="shared" si="4"/>
        <v>F70</v>
      </c>
      <c r="F24" s="77">
        <v>1</v>
      </c>
      <c r="G24" s="77">
        <f t="shared" si="1"/>
        <v>100</v>
      </c>
      <c r="H24" s="80">
        <f t="shared" si="2"/>
        <v>4.0763888888888891E-2</v>
      </c>
      <c r="I24" s="81">
        <f t="shared" si="3"/>
        <v>1</v>
      </c>
      <c r="J24" s="72">
        <v>100</v>
      </c>
      <c r="K24" s="73">
        <v>4.0763888888888891E-2</v>
      </c>
      <c r="L24" s="77"/>
      <c r="M24" s="73"/>
      <c r="N24" s="77"/>
      <c r="O24" s="83"/>
    </row>
    <row r="25" spans="1:15" ht="14.95" customHeight="1" x14ac:dyDescent="0.25">
      <c r="A25" s="5" t="s">
        <v>86</v>
      </c>
      <c r="B25" s="146" t="s">
        <v>121</v>
      </c>
      <c r="C25" s="125" t="s">
        <v>71</v>
      </c>
      <c r="D25" s="133">
        <v>33513</v>
      </c>
      <c r="E25" s="70" t="str">
        <f t="shared" si="4"/>
        <v>M Senior</v>
      </c>
      <c r="F25" s="77">
        <v>1</v>
      </c>
      <c r="G25" s="77">
        <f t="shared" si="1"/>
        <v>100</v>
      </c>
      <c r="H25" s="80">
        <f t="shared" si="2"/>
        <v>2.3981481481481482E-2</v>
      </c>
      <c r="I25" s="81">
        <f t="shared" si="3"/>
        <v>1</v>
      </c>
      <c r="J25" s="72">
        <v>100</v>
      </c>
      <c r="K25" s="73">
        <v>2.3981481481481482E-2</v>
      </c>
      <c r="L25" s="77"/>
      <c r="M25" s="73"/>
      <c r="N25" s="77"/>
      <c r="O25" s="83"/>
    </row>
    <row r="26" spans="1:15" ht="14.95" customHeight="1" x14ac:dyDescent="0.25">
      <c r="A26" s="5" t="s">
        <v>84</v>
      </c>
      <c r="B26" s="146" t="s">
        <v>103</v>
      </c>
      <c r="C26" s="125" t="s">
        <v>71</v>
      </c>
      <c r="D26" s="133">
        <v>33091</v>
      </c>
      <c r="E26" s="70" t="str">
        <f t="shared" si="4"/>
        <v>M Senior</v>
      </c>
      <c r="F26" s="77">
        <v>2</v>
      </c>
      <c r="G26" s="77">
        <f t="shared" si="1"/>
        <v>99</v>
      </c>
      <c r="H26" s="80">
        <f t="shared" si="2"/>
        <v>2.5763888888888888E-2</v>
      </c>
      <c r="I26" s="81">
        <f t="shared" si="3"/>
        <v>1</v>
      </c>
      <c r="J26" s="72">
        <v>99</v>
      </c>
      <c r="K26" s="73">
        <v>2.5763888888888888E-2</v>
      </c>
      <c r="L26" s="77"/>
      <c r="M26" s="73"/>
      <c r="N26" s="77"/>
      <c r="O26" s="83"/>
    </row>
    <row r="27" spans="1:15" ht="14.95" customHeight="1" x14ac:dyDescent="0.25">
      <c r="A27" s="5" t="s">
        <v>85</v>
      </c>
      <c r="B27" s="146" t="s">
        <v>122</v>
      </c>
      <c r="C27" s="125" t="s">
        <v>71</v>
      </c>
      <c r="D27" s="133">
        <v>34447</v>
      </c>
      <c r="E27" s="70" t="str">
        <f t="shared" si="4"/>
        <v>M Senior</v>
      </c>
      <c r="F27" s="77">
        <v>3</v>
      </c>
      <c r="G27" s="77">
        <f t="shared" si="1"/>
        <v>98</v>
      </c>
      <c r="H27" s="80">
        <f t="shared" si="2"/>
        <v>2.6458333333333334E-2</v>
      </c>
      <c r="I27" s="81">
        <f t="shared" si="3"/>
        <v>1</v>
      </c>
      <c r="J27" s="72">
        <v>98</v>
      </c>
      <c r="K27" s="73">
        <v>2.6458333333333334E-2</v>
      </c>
      <c r="L27" s="77"/>
      <c r="M27" s="73"/>
      <c r="N27" s="77"/>
      <c r="O27" s="83"/>
    </row>
    <row r="28" spans="1:15" ht="14.95" customHeight="1" x14ac:dyDescent="0.25">
      <c r="A28" s="5" t="s">
        <v>91</v>
      </c>
      <c r="B28" s="146" t="s">
        <v>123</v>
      </c>
      <c r="C28" s="125" t="s">
        <v>71</v>
      </c>
      <c r="D28" s="133">
        <v>34114</v>
      </c>
      <c r="E28" s="70" t="str">
        <f t="shared" si="4"/>
        <v>M Senior</v>
      </c>
      <c r="F28" s="77">
        <v>4</v>
      </c>
      <c r="G28" s="77">
        <f t="shared" si="1"/>
        <v>97</v>
      </c>
      <c r="H28" s="80">
        <f t="shared" si="2"/>
        <v>2.6550925925925926E-2</v>
      </c>
      <c r="I28" s="81">
        <f t="shared" si="3"/>
        <v>1</v>
      </c>
      <c r="J28" s="72">
        <v>97</v>
      </c>
      <c r="K28" s="73">
        <v>2.6550925925925926E-2</v>
      </c>
      <c r="L28" s="77"/>
      <c r="M28" s="73"/>
      <c r="N28" s="77"/>
      <c r="O28" s="83"/>
    </row>
    <row r="29" spans="1:15" ht="14.95" customHeight="1" x14ac:dyDescent="0.25">
      <c r="A29" s="5" t="s">
        <v>93</v>
      </c>
      <c r="B29" s="146" t="s">
        <v>124</v>
      </c>
      <c r="C29" s="125" t="s">
        <v>71</v>
      </c>
      <c r="D29" s="133">
        <v>35362</v>
      </c>
      <c r="E29" s="70" t="str">
        <f t="shared" si="4"/>
        <v>M Senior</v>
      </c>
      <c r="F29" s="77">
        <v>5</v>
      </c>
      <c r="G29" s="77">
        <f t="shared" si="1"/>
        <v>96</v>
      </c>
      <c r="H29" s="80">
        <f t="shared" si="2"/>
        <v>2.6817129629629628E-2</v>
      </c>
      <c r="I29" s="81">
        <f t="shared" si="3"/>
        <v>1</v>
      </c>
      <c r="J29" s="72">
        <v>96</v>
      </c>
      <c r="K29" s="73">
        <v>2.6817129629629628E-2</v>
      </c>
      <c r="L29" s="77"/>
      <c r="M29" s="73"/>
      <c r="N29" s="77"/>
      <c r="O29" s="83"/>
    </row>
    <row r="30" spans="1:15" ht="14.95" customHeight="1" x14ac:dyDescent="0.25">
      <c r="A30" s="5" t="s">
        <v>94</v>
      </c>
      <c r="B30" s="146" t="s">
        <v>125</v>
      </c>
      <c r="C30" s="125" t="s">
        <v>71</v>
      </c>
      <c r="D30" s="133">
        <v>31866</v>
      </c>
      <c r="E30" s="70" t="str">
        <f t="shared" si="4"/>
        <v>M Senior</v>
      </c>
      <c r="F30" s="77">
        <v>6</v>
      </c>
      <c r="G30" s="77">
        <f t="shared" si="1"/>
        <v>95</v>
      </c>
      <c r="H30" s="80">
        <f t="shared" si="2"/>
        <v>3.8252314814814815E-2</v>
      </c>
      <c r="I30" s="81">
        <f t="shared" si="3"/>
        <v>1</v>
      </c>
      <c r="J30" s="72">
        <v>95</v>
      </c>
      <c r="K30" s="73">
        <v>3.8252314814814815E-2</v>
      </c>
      <c r="L30" s="77"/>
      <c r="M30" s="73"/>
      <c r="N30" s="77"/>
      <c r="O30" s="83"/>
    </row>
    <row r="31" spans="1:15" ht="14.95" customHeight="1" x14ac:dyDescent="0.25">
      <c r="A31" s="5" t="s">
        <v>92</v>
      </c>
      <c r="B31" s="146" t="s">
        <v>158</v>
      </c>
      <c r="C31" s="125" t="s">
        <v>71</v>
      </c>
      <c r="D31" s="133">
        <v>28960</v>
      </c>
      <c r="E31" s="70" t="str">
        <f t="shared" si="4"/>
        <v>M40</v>
      </c>
      <c r="F31" s="77">
        <v>1</v>
      </c>
      <c r="G31" s="77">
        <f t="shared" si="1"/>
        <v>100</v>
      </c>
      <c r="H31" s="80">
        <f t="shared" si="2"/>
        <v>2.5243055555555557E-2</v>
      </c>
      <c r="I31" s="81">
        <f t="shared" si="3"/>
        <v>1</v>
      </c>
      <c r="J31" s="84">
        <v>100</v>
      </c>
      <c r="K31" s="73">
        <v>2.5243055555555557E-2</v>
      </c>
      <c r="L31" s="77"/>
      <c r="M31" s="73"/>
      <c r="N31" s="77"/>
      <c r="O31" s="83"/>
    </row>
    <row r="32" spans="1:15" ht="14.95" customHeight="1" x14ac:dyDescent="0.25">
      <c r="A32" s="5" t="s">
        <v>89</v>
      </c>
      <c r="B32" s="146" t="s">
        <v>126</v>
      </c>
      <c r="C32" s="125" t="s">
        <v>71</v>
      </c>
      <c r="D32" s="133">
        <v>29844</v>
      </c>
      <c r="E32" s="70" t="str">
        <f t="shared" si="4"/>
        <v>M40</v>
      </c>
      <c r="F32" s="77">
        <v>2</v>
      </c>
      <c r="G32" s="77">
        <f t="shared" si="1"/>
        <v>99</v>
      </c>
      <c r="H32" s="80">
        <f t="shared" si="2"/>
        <v>2.6203703703703705E-2</v>
      </c>
      <c r="I32" s="81">
        <f t="shared" si="3"/>
        <v>1</v>
      </c>
      <c r="J32" s="72">
        <v>99</v>
      </c>
      <c r="K32" s="73">
        <v>2.6203703703703705E-2</v>
      </c>
      <c r="L32" s="77"/>
      <c r="M32" s="73"/>
      <c r="N32" s="77"/>
      <c r="O32" s="83"/>
    </row>
    <row r="33" spans="1:15" ht="14.95" customHeight="1" x14ac:dyDescent="0.25">
      <c r="A33" s="5" t="s">
        <v>95</v>
      </c>
      <c r="B33" s="146" t="s">
        <v>127</v>
      </c>
      <c r="C33" s="125" t="s">
        <v>71</v>
      </c>
      <c r="D33" s="133">
        <v>29812</v>
      </c>
      <c r="E33" s="70" t="str">
        <f t="shared" si="4"/>
        <v>M40</v>
      </c>
      <c r="F33" s="77">
        <v>3</v>
      </c>
      <c r="G33" s="77">
        <f t="shared" si="1"/>
        <v>98</v>
      </c>
      <c r="H33" s="80">
        <f t="shared" si="2"/>
        <v>2.6458333333333334E-2</v>
      </c>
      <c r="I33" s="81">
        <f t="shared" si="3"/>
        <v>1</v>
      </c>
      <c r="J33" s="72">
        <v>98</v>
      </c>
      <c r="K33" s="73">
        <v>2.6458333333333334E-2</v>
      </c>
      <c r="L33" s="77"/>
      <c r="M33" s="73"/>
      <c r="N33" s="77"/>
      <c r="O33" s="83"/>
    </row>
    <row r="34" spans="1:15" ht="14.95" customHeight="1" x14ac:dyDescent="0.25">
      <c r="A34" s="5" t="s">
        <v>91</v>
      </c>
      <c r="B34" s="146" t="s">
        <v>128</v>
      </c>
      <c r="C34" s="125" t="s">
        <v>71</v>
      </c>
      <c r="D34" s="133">
        <v>30021</v>
      </c>
      <c r="E34" s="70" t="str">
        <f t="shared" si="4"/>
        <v>M40</v>
      </c>
      <c r="F34" s="77">
        <v>4</v>
      </c>
      <c r="G34" s="77">
        <f t="shared" si="1"/>
        <v>97</v>
      </c>
      <c r="H34" s="80">
        <f t="shared" si="2"/>
        <v>2.6990740740740742E-2</v>
      </c>
      <c r="I34" s="81">
        <f t="shared" si="3"/>
        <v>1</v>
      </c>
      <c r="J34" s="72">
        <v>97</v>
      </c>
      <c r="K34" s="73">
        <v>2.6990740740740742E-2</v>
      </c>
      <c r="L34" s="77"/>
      <c r="M34" s="73"/>
      <c r="N34" s="77"/>
      <c r="O34" s="83"/>
    </row>
    <row r="35" spans="1:15" ht="14.95" customHeight="1" x14ac:dyDescent="0.25">
      <c r="A35" s="5" t="s">
        <v>86</v>
      </c>
      <c r="B35" s="146" t="s">
        <v>129</v>
      </c>
      <c r="C35" s="125" t="s">
        <v>71</v>
      </c>
      <c r="D35" s="133">
        <v>29091</v>
      </c>
      <c r="E35" s="70" t="str">
        <f t="shared" si="4"/>
        <v>M40</v>
      </c>
      <c r="F35" s="77">
        <v>5</v>
      </c>
      <c r="G35" s="77">
        <f t="shared" ref="G35:G63" si="5">SUM(J35,L35,N35)</f>
        <v>96</v>
      </c>
      <c r="H35" s="80">
        <f t="shared" ref="H35:H63" si="6">SUM(K35,M35,O35)</f>
        <v>2.7037037037037037E-2</v>
      </c>
      <c r="I35" s="81">
        <f t="shared" ref="I35:I63" si="7">COUNT(J35,L35,N35)</f>
        <v>1</v>
      </c>
      <c r="J35" s="72">
        <v>96</v>
      </c>
      <c r="K35" s="73">
        <v>2.7037037037037037E-2</v>
      </c>
      <c r="L35" s="77"/>
      <c r="M35" s="73"/>
      <c r="N35" s="77"/>
      <c r="O35" s="83"/>
    </row>
    <row r="36" spans="1:15" ht="14.95" customHeight="1" x14ac:dyDescent="0.25">
      <c r="A36" s="5" t="s">
        <v>87</v>
      </c>
      <c r="B36" s="146" t="s">
        <v>130</v>
      </c>
      <c r="C36" s="125" t="s">
        <v>71</v>
      </c>
      <c r="D36" s="133">
        <v>30160</v>
      </c>
      <c r="E36" s="70" t="str">
        <f t="shared" si="4"/>
        <v>M40</v>
      </c>
      <c r="F36" s="77">
        <v>6</v>
      </c>
      <c r="G36" s="77">
        <f t="shared" si="5"/>
        <v>95</v>
      </c>
      <c r="H36" s="80">
        <f t="shared" si="6"/>
        <v>2.7083333333333334E-2</v>
      </c>
      <c r="I36" s="81">
        <f t="shared" si="7"/>
        <v>1</v>
      </c>
      <c r="J36" s="72">
        <v>95</v>
      </c>
      <c r="K36" s="73">
        <v>2.7083333333333334E-2</v>
      </c>
      <c r="L36" s="77"/>
      <c r="M36" s="73"/>
      <c r="N36" s="77"/>
      <c r="O36" s="83"/>
    </row>
    <row r="37" spans="1:15" ht="14.95" customHeight="1" x14ac:dyDescent="0.25">
      <c r="A37" s="5" t="s">
        <v>94</v>
      </c>
      <c r="B37" s="146" t="s">
        <v>131</v>
      </c>
      <c r="C37" s="125" t="s">
        <v>71</v>
      </c>
      <c r="D37" s="133">
        <v>28807</v>
      </c>
      <c r="E37" s="70" t="str">
        <f t="shared" si="4"/>
        <v>M40</v>
      </c>
      <c r="F37" s="77">
        <v>7</v>
      </c>
      <c r="G37" s="77">
        <f t="shared" si="5"/>
        <v>94</v>
      </c>
      <c r="H37" s="80">
        <f t="shared" si="6"/>
        <v>2.7523148148148147E-2</v>
      </c>
      <c r="I37" s="81">
        <f t="shared" si="7"/>
        <v>1</v>
      </c>
      <c r="J37" s="72">
        <v>94</v>
      </c>
      <c r="K37" s="73">
        <v>2.7523148148148147E-2</v>
      </c>
      <c r="L37" s="77"/>
      <c r="M37" s="73"/>
      <c r="N37" s="77"/>
      <c r="O37" s="83"/>
    </row>
    <row r="38" spans="1:15" ht="14.95" customHeight="1" x14ac:dyDescent="0.25">
      <c r="A38" s="5" t="s">
        <v>85</v>
      </c>
      <c r="B38" s="146" t="s">
        <v>132</v>
      </c>
      <c r="C38" s="125" t="s">
        <v>71</v>
      </c>
      <c r="D38" s="133">
        <v>31286</v>
      </c>
      <c r="E38" s="70" t="str">
        <f t="shared" si="4"/>
        <v>M40</v>
      </c>
      <c r="F38" s="77">
        <v>8</v>
      </c>
      <c r="G38" s="77">
        <f t="shared" si="5"/>
        <v>93</v>
      </c>
      <c r="H38" s="80">
        <f t="shared" si="6"/>
        <v>2.7893518518518519E-2</v>
      </c>
      <c r="I38" s="81">
        <f t="shared" si="7"/>
        <v>1</v>
      </c>
      <c r="J38" s="72">
        <v>93</v>
      </c>
      <c r="K38" s="73">
        <v>2.7893518518518519E-2</v>
      </c>
      <c r="L38" s="77"/>
      <c r="M38" s="73"/>
      <c r="N38" s="77"/>
      <c r="O38" s="83"/>
    </row>
    <row r="39" spans="1:15" ht="14.95" customHeight="1" x14ac:dyDescent="0.25">
      <c r="A39" s="5" t="s">
        <v>96</v>
      </c>
      <c r="B39" s="146" t="s">
        <v>133</v>
      </c>
      <c r="C39" s="125" t="s">
        <v>71</v>
      </c>
      <c r="D39" s="133">
        <v>29113</v>
      </c>
      <c r="E39" s="70" t="str">
        <f t="shared" si="4"/>
        <v>M40</v>
      </c>
      <c r="F39" s="77">
        <v>9</v>
      </c>
      <c r="G39" s="77">
        <f t="shared" si="5"/>
        <v>92</v>
      </c>
      <c r="H39" s="80">
        <f t="shared" si="6"/>
        <v>3.1099537037037037E-2</v>
      </c>
      <c r="I39" s="81">
        <f t="shared" si="7"/>
        <v>1</v>
      </c>
      <c r="J39" s="72">
        <v>92</v>
      </c>
      <c r="K39" s="73">
        <v>3.1099537037037037E-2</v>
      </c>
      <c r="L39" s="77"/>
      <c r="M39" s="73"/>
      <c r="N39" s="77"/>
      <c r="O39" s="83"/>
    </row>
    <row r="40" spans="1:15" ht="14.95" customHeight="1" x14ac:dyDescent="0.25">
      <c r="A40" s="5" t="s">
        <v>89</v>
      </c>
      <c r="B40" s="146" t="s">
        <v>134</v>
      </c>
      <c r="C40" s="125" t="s">
        <v>71</v>
      </c>
      <c r="D40" s="133">
        <v>28211</v>
      </c>
      <c r="E40" s="70" t="str">
        <f t="shared" si="4"/>
        <v>M40</v>
      </c>
      <c r="F40" s="77">
        <v>10</v>
      </c>
      <c r="G40" s="77">
        <f t="shared" si="5"/>
        <v>91</v>
      </c>
      <c r="H40" s="80">
        <f t="shared" si="6"/>
        <v>3.1747685185185184E-2</v>
      </c>
      <c r="I40" s="81">
        <f t="shared" si="7"/>
        <v>1</v>
      </c>
      <c r="J40" s="72">
        <v>91</v>
      </c>
      <c r="K40" s="73">
        <v>3.1747685185185184E-2</v>
      </c>
      <c r="L40" s="77"/>
      <c r="M40" s="73"/>
      <c r="N40" s="77"/>
      <c r="O40" s="83"/>
    </row>
    <row r="41" spans="1:15" ht="14.95" customHeight="1" x14ac:dyDescent="0.25">
      <c r="A41" s="5" t="s">
        <v>85</v>
      </c>
      <c r="B41" s="146" t="s">
        <v>135</v>
      </c>
      <c r="C41" s="125" t="s">
        <v>71</v>
      </c>
      <c r="D41" s="133">
        <v>29703</v>
      </c>
      <c r="E41" s="70" t="str">
        <f t="shared" si="4"/>
        <v>M40</v>
      </c>
      <c r="F41" s="77">
        <v>11</v>
      </c>
      <c r="G41" s="77">
        <f t="shared" si="5"/>
        <v>90</v>
      </c>
      <c r="H41" s="80">
        <f t="shared" si="6"/>
        <v>3.2615740740740744E-2</v>
      </c>
      <c r="I41" s="81">
        <f t="shared" si="7"/>
        <v>1</v>
      </c>
      <c r="J41" s="72">
        <v>90</v>
      </c>
      <c r="K41" s="73">
        <v>3.2615740740740744E-2</v>
      </c>
      <c r="L41" s="77"/>
      <c r="M41" s="73"/>
      <c r="N41" s="77"/>
      <c r="O41" s="83"/>
    </row>
    <row r="42" spans="1:15" ht="14.95" customHeight="1" x14ac:dyDescent="0.25">
      <c r="A42" s="5" t="s">
        <v>71</v>
      </c>
      <c r="B42" s="146" t="s">
        <v>136</v>
      </c>
      <c r="C42" s="125" t="s">
        <v>71</v>
      </c>
      <c r="D42" s="133">
        <v>29158</v>
      </c>
      <c r="E42" s="70" t="str">
        <f t="shared" si="4"/>
        <v>M40</v>
      </c>
      <c r="F42" s="77">
        <v>12</v>
      </c>
      <c r="G42" s="77">
        <f t="shared" si="5"/>
        <v>89</v>
      </c>
      <c r="H42" s="80">
        <f t="shared" si="6"/>
        <v>3.3969907407407407E-2</v>
      </c>
      <c r="I42" s="81">
        <f t="shared" si="7"/>
        <v>1</v>
      </c>
      <c r="J42" s="72">
        <v>89</v>
      </c>
      <c r="K42" s="73">
        <v>3.3969907407407407E-2</v>
      </c>
      <c r="L42" s="77"/>
      <c r="M42" s="73"/>
      <c r="N42" s="77"/>
      <c r="O42" s="83"/>
    </row>
    <row r="43" spans="1:15" ht="14.95" customHeight="1" x14ac:dyDescent="0.25">
      <c r="A43" s="5" t="s">
        <v>94</v>
      </c>
      <c r="B43" s="146" t="s">
        <v>137</v>
      </c>
      <c r="C43" s="125" t="s">
        <v>71</v>
      </c>
      <c r="D43" s="133">
        <v>29073</v>
      </c>
      <c r="E43" s="70" t="str">
        <f t="shared" si="4"/>
        <v>M40</v>
      </c>
      <c r="F43" s="77">
        <v>13</v>
      </c>
      <c r="G43" s="77">
        <f t="shared" si="5"/>
        <v>88</v>
      </c>
      <c r="H43" s="80">
        <f t="shared" si="6"/>
        <v>3.6284722222222225E-2</v>
      </c>
      <c r="I43" s="81">
        <f t="shared" si="7"/>
        <v>1</v>
      </c>
      <c r="J43" s="72">
        <v>88</v>
      </c>
      <c r="K43" s="73">
        <v>3.6284722222222225E-2</v>
      </c>
      <c r="L43" s="77"/>
      <c r="M43" s="73"/>
      <c r="N43" s="77"/>
      <c r="O43" s="83"/>
    </row>
    <row r="44" spans="1:15" ht="14.95" customHeight="1" x14ac:dyDescent="0.25">
      <c r="A44" s="5" t="s">
        <v>97</v>
      </c>
      <c r="B44" s="146" t="s">
        <v>138</v>
      </c>
      <c r="C44" s="125" t="s">
        <v>71</v>
      </c>
      <c r="D44" s="133">
        <v>27803</v>
      </c>
      <c r="E44" s="70" t="str">
        <f t="shared" ref="E44:E63" si="8">IF(D44="","",
_xlfn.LET(
_xlpm.dob,D44,
_xlpm.gender,UPPER(C44),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M50</v>
      </c>
      <c r="F44" s="77">
        <v>1</v>
      </c>
      <c r="G44" s="77">
        <f t="shared" si="5"/>
        <v>100</v>
      </c>
      <c r="H44" s="80">
        <f t="shared" si="6"/>
        <v>2.5243055555555557E-2</v>
      </c>
      <c r="I44" s="81">
        <f t="shared" si="7"/>
        <v>1</v>
      </c>
      <c r="J44" s="72">
        <v>100</v>
      </c>
      <c r="K44" s="73">
        <v>2.5243055555555557E-2</v>
      </c>
      <c r="L44" s="77"/>
      <c r="M44" s="73"/>
      <c r="N44" s="77"/>
      <c r="O44" s="83"/>
    </row>
    <row r="45" spans="1:15" ht="14.95" customHeight="1" x14ac:dyDescent="0.25">
      <c r="A45" s="5" t="s">
        <v>86</v>
      </c>
      <c r="B45" s="146" t="s">
        <v>139</v>
      </c>
      <c r="C45" s="125" t="s">
        <v>71</v>
      </c>
      <c r="D45" s="133">
        <v>27996</v>
      </c>
      <c r="E45" s="70" t="str">
        <f t="shared" si="8"/>
        <v>M50</v>
      </c>
      <c r="F45" s="77">
        <v>2</v>
      </c>
      <c r="G45" s="77">
        <f t="shared" si="5"/>
        <v>99</v>
      </c>
      <c r="H45" s="80">
        <f t="shared" si="6"/>
        <v>2.5636574074074076E-2</v>
      </c>
      <c r="I45" s="81">
        <f t="shared" si="7"/>
        <v>1</v>
      </c>
      <c r="J45" s="72">
        <v>99</v>
      </c>
      <c r="K45" s="73">
        <v>2.5636574074074076E-2</v>
      </c>
      <c r="L45" s="77"/>
      <c r="M45" s="73"/>
      <c r="N45" s="77"/>
      <c r="O45" s="83"/>
    </row>
    <row r="46" spans="1:15" ht="14.95" customHeight="1" x14ac:dyDescent="0.25">
      <c r="A46" s="5" t="s">
        <v>91</v>
      </c>
      <c r="B46" s="146" t="s">
        <v>159</v>
      </c>
      <c r="C46" s="125" t="s">
        <v>71</v>
      </c>
      <c r="D46" s="133">
        <v>27905</v>
      </c>
      <c r="E46" s="70" t="str">
        <f t="shared" si="8"/>
        <v>M50</v>
      </c>
      <c r="F46" s="77">
        <v>3</v>
      </c>
      <c r="G46" s="77">
        <f t="shared" si="5"/>
        <v>98</v>
      </c>
      <c r="H46" s="80">
        <f t="shared" si="6"/>
        <v>2.7777777777777776E-2</v>
      </c>
      <c r="I46" s="81">
        <f t="shared" si="7"/>
        <v>1</v>
      </c>
      <c r="J46" s="72">
        <v>98</v>
      </c>
      <c r="K46" s="73">
        <v>2.7777777777777776E-2</v>
      </c>
      <c r="L46" s="77"/>
      <c r="M46" s="73"/>
      <c r="N46" s="77"/>
      <c r="O46" s="83"/>
    </row>
    <row r="47" spans="1:15" ht="14.95" customHeight="1" x14ac:dyDescent="0.25">
      <c r="A47" s="5" t="s">
        <v>98</v>
      </c>
      <c r="B47" s="146" t="s">
        <v>140</v>
      </c>
      <c r="C47" s="125" t="s">
        <v>71</v>
      </c>
      <c r="D47" s="133">
        <v>27015</v>
      </c>
      <c r="E47" s="70" t="str">
        <f t="shared" si="8"/>
        <v>M50</v>
      </c>
      <c r="F47" s="77">
        <v>4</v>
      </c>
      <c r="G47" s="77">
        <f t="shared" si="5"/>
        <v>97</v>
      </c>
      <c r="H47" s="80">
        <f t="shared" si="6"/>
        <v>3.0277777777777778E-2</v>
      </c>
      <c r="I47" s="81">
        <f t="shared" si="7"/>
        <v>1</v>
      </c>
      <c r="J47" s="72">
        <v>97</v>
      </c>
      <c r="K47" s="73">
        <v>3.0277777777777778E-2</v>
      </c>
      <c r="L47" s="77"/>
      <c r="M47" s="73"/>
      <c r="N47" s="77"/>
      <c r="O47" s="83"/>
    </row>
    <row r="48" spans="1:15" ht="14.95" customHeight="1" x14ac:dyDescent="0.25">
      <c r="A48" s="5" t="s">
        <v>96</v>
      </c>
      <c r="B48" s="146" t="s">
        <v>141</v>
      </c>
      <c r="C48" s="125" t="s">
        <v>71</v>
      </c>
      <c r="D48" s="133">
        <v>25468</v>
      </c>
      <c r="E48" s="70" t="str">
        <f t="shared" si="8"/>
        <v>M50</v>
      </c>
      <c r="F48" s="77">
        <v>5</v>
      </c>
      <c r="G48" s="77">
        <f t="shared" si="5"/>
        <v>96</v>
      </c>
      <c r="H48" s="80">
        <f t="shared" si="6"/>
        <v>3.6400462962962961E-2</v>
      </c>
      <c r="I48" s="81">
        <f t="shared" si="7"/>
        <v>1</v>
      </c>
      <c r="J48" s="72">
        <v>96</v>
      </c>
      <c r="K48" s="73">
        <v>3.6400462962962961E-2</v>
      </c>
      <c r="L48" s="77"/>
      <c r="M48" s="73"/>
      <c r="N48" s="77"/>
      <c r="O48" s="83"/>
    </row>
    <row r="49" spans="1:15" ht="14.95" customHeight="1" x14ac:dyDescent="0.25">
      <c r="A49" s="5" t="s">
        <v>91</v>
      </c>
      <c r="B49" s="146" t="s">
        <v>142</v>
      </c>
      <c r="C49" s="125" t="s">
        <v>71</v>
      </c>
      <c r="D49" s="133">
        <v>25096</v>
      </c>
      <c r="E49" s="70" t="str">
        <f t="shared" si="8"/>
        <v>M50</v>
      </c>
      <c r="F49" s="77">
        <v>6</v>
      </c>
      <c r="G49" s="77">
        <f t="shared" si="5"/>
        <v>95</v>
      </c>
      <c r="H49" s="80">
        <f t="shared" si="6"/>
        <v>3.6898148148148145E-2</v>
      </c>
      <c r="I49" s="81">
        <f t="shared" si="7"/>
        <v>1</v>
      </c>
      <c r="J49" s="72">
        <v>95</v>
      </c>
      <c r="K49" s="73">
        <v>3.6898148148148145E-2</v>
      </c>
      <c r="L49" s="77"/>
      <c r="M49" s="73"/>
      <c r="N49" s="77"/>
      <c r="O49" s="83"/>
    </row>
    <row r="50" spans="1:15" ht="14.95" customHeight="1" x14ac:dyDescent="0.25">
      <c r="A50" s="5" t="s">
        <v>86</v>
      </c>
      <c r="B50" s="146" t="s">
        <v>143</v>
      </c>
      <c r="C50" s="125" t="s">
        <v>71</v>
      </c>
      <c r="D50" s="133">
        <v>27876</v>
      </c>
      <c r="E50" s="70" t="str">
        <f t="shared" si="8"/>
        <v>M50</v>
      </c>
      <c r="F50" s="77">
        <v>7</v>
      </c>
      <c r="G50" s="77">
        <f t="shared" si="5"/>
        <v>94</v>
      </c>
      <c r="H50" s="80">
        <f t="shared" si="6"/>
        <v>3.8877314814814816E-2</v>
      </c>
      <c r="I50" s="81">
        <f t="shared" si="7"/>
        <v>1</v>
      </c>
      <c r="J50" s="72">
        <v>94</v>
      </c>
      <c r="K50" s="73">
        <v>3.8877314814814816E-2</v>
      </c>
      <c r="L50" s="77"/>
      <c r="M50" s="73"/>
      <c r="N50" s="77"/>
      <c r="O50" s="83"/>
    </row>
    <row r="51" spans="1:15" ht="14.95" customHeight="1" x14ac:dyDescent="0.25">
      <c r="A51" s="5" t="s">
        <v>99</v>
      </c>
      <c r="B51" s="146" t="s">
        <v>144</v>
      </c>
      <c r="C51" s="125" t="s">
        <v>71</v>
      </c>
      <c r="D51" s="133">
        <v>27852</v>
      </c>
      <c r="E51" s="70" t="str">
        <f t="shared" si="8"/>
        <v>M50</v>
      </c>
      <c r="F51" s="77">
        <v>8</v>
      </c>
      <c r="G51" s="77">
        <f t="shared" si="5"/>
        <v>93</v>
      </c>
      <c r="H51" s="80">
        <f t="shared" si="6"/>
        <v>4.9155092592592591E-2</v>
      </c>
      <c r="I51" s="81">
        <f t="shared" si="7"/>
        <v>1</v>
      </c>
      <c r="J51" s="72">
        <v>93</v>
      </c>
      <c r="K51" s="73">
        <v>4.9155092592592591E-2</v>
      </c>
      <c r="L51" s="77"/>
      <c r="M51" s="73"/>
      <c r="N51" s="77"/>
      <c r="O51" s="83"/>
    </row>
    <row r="52" spans="1:15" ht="14.95" customHeight="1" x14ac:dyDescent="0.25">
      <c r="A52" s="5" t="s">
        <v>91</v>
      </c>
      <c r="B52" s="146" t="s">
        <v>145</v>
      </c>
      <c r="C52" s="125" t="s">
        <v>71</v>
      </c>
      <c r="D52" s="133">
        <v>24409</v>
      </c>
      <c r="E52" s="70" t="str">
        <f t="shared" si="8"/>
        <v>M60</v>
      </c>
      <c r="F52" s="77">
        <v>1</v>
      </c>
      <c r="G52" s="77">
        <f t="shared" si="5"/>
        <v>100</v>
      </c>
      <c r="H52" s="80">
        <f t="shared" si="6"/>
        <v>2.5590277777777778E-2</v>
      </c>
      <c r="I52" s="81">
        <f t="shared" si="7"/>
        <v>1</v>
      </c>
      <c r="J52" s="72">
        <v>100</v>
      </c>
      <c r="K52" s="73">
        <v>2.5590277777777778E-2</v>
      </c>
      <c r="L52" s="77"/>
      <c r="M52" s="73"/>
      <c r="N52" s="77"/>
      <c r="O52" s="83"/>
    </row>
    <row r="53" spans="1:15" ht="14.95" customHeight="1" x14ac:dyDescent="0.25">
      <c r="A53" s="5" t="s">
        <v>97</v>
      </c>
      <c r="B53" s="146" t="s">
        <v>146</v>
      </c>
      <c r="C53" s="125" t="s">
        <v>71</v>
      </c>
      <c r="D53" s="133">
        <v>22808</v>
      </c>
      <c r="E53" s="70" t="str">
        <f t="shared" si="8"/>
        <v>M60</v>
      </c>
      <c r="F53" s="77">
        <v>2</v>
      </c>
      <c r="G53" s="77">
        <f t="shared" si="5"/>
        <v>99</v>
      </c>
      <c r="H53" s="80">
        <f t="shared" si="6"/>
        <v>2.9594907407407407E-2</v>
      </c>
      <c r="I53" s="81">
        <f t="shared" si="7"/>
        <v>1</v>
      </c>
      <c r="J53" s="72">
        <v>99</v>
      </c>
      <c r="K53" s="73">
        <v>2.9594907407407407E-2</v>
      </c>
      <c r="L53" s="77"/>
      <c r="M53" s="73"/>
      <c r="N53" s="77"/>
      <c r="O53" s="83"/>
    </row>
    <row r="54" spans="1:15" ht="14.95" customHeight="1" x14ac:dyDescent="0.25">
      <c r="A54" s="5" t="s">
        <v>98</v>
      </c>
      <c r="B54" s="146" t="s">
        <v>147</v>
      </c>
      <c r="C54" s="125" t="s">
        <v>71</v>
      </c>
      <c r="D54" s="133">
        <v>23900</v>
      </c>
      <c r="E54" s="70" t="str">
        <f t="shared" si="8"/>
        <v>M60</v>
      </c>
      <c r="F54" s="77">
        <v>3</v>
      </c>
      <c r="G54" s="77">
        <f t="shared" si="5"/>
        <v>98</v>
      </c>
      <c r="H54" s="80">
        <f t="shared" si="6"/>
        <v>3.09375E-2</v>
      </c>
      <c r="I54" s="81">
        <f t="shared" si="7"/>
        <v>1</v>
      </c>
      <c r="J54" s="72">
        <v>98</v>
      </c>
      <c r="K54" s="73">
        <v>3.09375E-2</v>
      </c>
      <c r="L54" s="77"/>
      <c r="M54" s="73"/>
      <c r="N54" s="77"/>
      <c r="O54" s="83"/>
    </row>
    <row r="55" spans="1:15" ht="14.95" customHeight="1" x14ac:dyDescent="0.25">
      <c r="A55" s="5" t="s">
        <v>100</v>
      </c>
      <c r="B55" s="146" t="s">
        <v>148</v>
      </c>
      <c r="C55" s="125" t="s">
        <v>71</v>
      </c>
      <c r="D55" s="133">
        <v>23890</v>
      </c>
      <c r="E55" s="70" t="str">
        <f t="shared" si="8"/>
        <v>M60</v>
      </c>
      <c r="F55" s="77">
        <v>4</v>
      </c>
      <c r="G55" s="77">
        <f t="shared" si="5"/>
        <v>97</v>
      </c>
      <c r="H55" s="80">
        <f t="shared" si="6"/>
        <v>3.1516203703703706E-2</v>
      </c>
      <c r="I55" s="81">
        <f t="shared" si="7"/>
        <v>1</v>
      </c>
      <c r="J55" s="72">
        <v>97</v>
      </c>
      <c r="K55" s="73">
        <v>3.1516203703703706E-2</v>
      </c>
      <c r="L55" s="77"/>
      <c r="M55" s="73"/>
      <c r="N55" s="77"/>
      <c r="O55" s="83"/>
    </row>
    <row r="56" spans="1:15" ht="14.95" customHeight="1" x14ac:dyDescent="0.25">
      <c r="A56" s="5" t="s">
        <v>84</v>
      </c>
      <c r="B56" s="146" t="s">
        <v>149</v>
      </c>
      <c r="C56" s="125" t="s">
        <v>71</v>
      </c>
      <c r="D56" s="133">
        <v>21855</v>
      </c>
      <c r="E56" s="70" t="str">
        <f t="shared" si="8"/>
        <v>M60</v>
      </c>
      <c r="F56" s="77">
        <v>5</v>
      </c>
      <c r="G56" s="77">
        <f t="shared" si="5"/>
        <v>96</v>
      </c>
      <c r="H56" s="80">
        <f t="shared" si="6"/>
        <v>3.2534722222222222E-2</v>
      </c>
      <c r="I56" s="81">
        <f t="shared" si="7"/>
        <v>1</v>
      </c>
      <c r="J56" s="72">
        <v>96</v>
      </c>
      <c r="K56" s="73">
        <v>3.2534722222222222E-2</v>
      </c>
      <c r="L56" s="77"/>
      <c r="M56" s="73"/>
      <c r="N56" s="77"/>
      <c r="O56" s="83"/>
    </row>
    <row r="57" spans="1:15" ht="14.95" customHeight="1" x14ac:dyDescent="0.25">
      <c r="A57" s="5" t="s">
        <v>94</v>
      </c>
      <c r="B57" s="146" t="s">
        <v>150</v>
      </c>
      <c r="C57" s="125" t="s">
        <v>71</v>
      </c>
      <c r="D57" s="133">
        <v>20989</v>
      </c>
      <c r="E57" s="70" t="str">
        <f t="shared" si="8"/>
        <v>M60</v>
      </c>
      <c r="F57" s="77">
        <v>6</v>
      </c>
      <c r="G57" s="77">
        <f t="shared" si="5"/>
        <v>95</v>
      </c>
      <c r="H57" s="80">
        <f t="shared" si="6"/>
        <v>3.2800925925925928E-2</v>
      </c>
      <c r="I57" s="81">
        <f t="shared" si="7"/>
        <v>1</v>
      </c>
      <c r="J57" s="72">
        <v>95</v>
      </c>
      <c r="K57" s="73">
        <v>3.2800925925925928E-2</v>
      </c>
      <c r="L57" s="77"/>
      <c r="M57" s="73"/>
      <c r="N57" s="77"/>
      <c r="O57" s="83"/>
    </row>
    <row r="58" spans="1:15" ht="14.95" customHeight="1" x14ac:dyDescent="0.25">
      <c r="A58" s="5" t="s">
        <v>87</v>
      </c>
      <c r="B58" s="146" t="s">
        <v>151</v>
      </c>
      <c r="C58" s="125" t="s">
        <v>71</v>
      </c>
      <c r="D58" s="133">
        <v>22565</v>
      </c>
      <c r="E58" s="70" t="str">
        <f t="shared" si="8"/>
        <v>M60</v>
      </c>
      <c r="F58" s="77">
        <v>7</v>
      </c>
      <c r="G58" s="77">
        <f t="shared" si="5"/>
        <v>94</v>
      </c>
      <c r="H58" s="80">
        <f t="shared" si="6"/>
        <v>3.3888888888888892E-2</v>
      </c>
      <c r="I58" s="81">
        <f t="shared" si="7"/>
        <v>1</v>
      </c>
      <c r="J58" s="72">
        <v>94</v>
      </c>
      <c r="K58" s="73">
        <v>3.3888888888888892E-2</v>
      </c>
      <c r="L58" s="77"/>
      <c r="M58" s="73"/>
      <c r="N58" s="77"/>
      <c r="O58" s="83"/>
    </row>
    <row r="59" spans="1:15" ht="14.95" customHeight="1" x14ac:dyDescent="0.25">
      <c r="A59" s="5" t="s">
        <v>95</v>
      </c>
      <c r="B59" s="146" t="s">
        <v>152</v>
      </c>
      <c r="C59" s="125" t="s">
        <v>71</v>
      </c>
      <c r="D59" s="133">
        <v>23240</v>
      </c>
      <c r="E59" s="70" t="str">
        <f t="shared" si="8"/>
        <v>M60</v>
      </c>
      <c r="F59" s="77">
        <v>8</v>
      </c>
      <c r="G59" s="77">
        <f t="shared" si="5"/>
        <v>93</v>
      </c>
      <c r="H59" s="80">
        <f t="shared" si="6"/>
        <v>3.6469907407407409E-2</v>
      </c>
      <c r="I59" s="81">
        <f t="shared" si="7"/>
        <v>1</v>
      </c>
      <c r="J59" s="72">
        <v>93</v>
      </c>
      <c r="K59" s="73">
        <v>3.6469907407407409E-2</v>
      </c>
      <c r="L59" s="77"/>
      <c r="M59" s="73"/>
      <c r="N59" s="77"/>
      <c r="O59" s="83"/>
    </row>
    <row r="60" spans="1:15" ht="14.95" customHeight="1" x14ac:dyDescent="0.25">
      <c r="A60" s="5" t="s">
        <v>84</v>
      </c>
      <c r="B60" s="146" t="s">
        <v>157</v>
      </c>
      <c r="C60" s="125" t="s">
        <v>71</v>
      </c>
      <c r="D60" s="133">
        <v>23829</v>
      </c>
      <c r="E60" s="70" t="str">
        <f t="shared" si="8"/>
        <v>M60</v>
      </c>
      <c r="F60" s="77">
        <v>9</v>
      </c>
      <c r="G60" s="77">
        <f t="shared" si="5"/>
        <v>92</v>
      </c>
      <c r="H60" s="80">
        <f t="shared" si="6"/>
        <v>3.9976851851851854E-2</v>
      </c>
      <c r="I60" s="81">
        <f t="shared" si="7"/>
        <v>1</v>
      </c>
      <c r="J60" s="72">
        <v>92</v>
      </c>
      <c r="K60" s="73">
        <v>3.9976851851851854E-2</v>
      </c>
      <c r="L60" s="77"/>
      <c r="M60" s="73"/>
      <c r="N60" s="77"/>
      <c r="O60" s="83"/>
    </row>
    <row r="61" spans="1:15" ht="14.95" customHeight="1" x14ac:dyDescent="0.25">
      <c r="A61" s="5" t="s">
        <v>101</v>
      </c>
      <c r="B61" s="146" t="s">
        <v>153</v>
      </c>
      <c r="C61" s="125" t="s">
        <v>71</v>
      </c>
      <c r="D61" s="133">
        <v>20889</v>
      </c>
      <c r="E61" s="70" t="str">
        <f t="shared" si="8"/>
        <v>M60</v>
      </c>
      <c r="F61" s="77">
        <v>10</v>
      </c>
      <c r="G61" s="77">
        <f t="shared" si="5"/>
        <v>91</v>
      </c>
      <c r="H61" s="80">
        <f t="shared" si="6"/>
        <v>4.6006944444444448E-2</v>
      </c>
      <c r="I61" s="81">
        <f t="shared" si="7"/>
        <v>1</v>
      </c>
      <c r="J61" s="72">
        <v>91</v>
      </c>
      <c r="K61" s="73">
        <v>4.6006944444444448E-2</v>
      </c>
      <c r="L61" s="77"/>
      <c r="M61" s="73"/>
      <c r="N61" s="77"/>
      <c r="O61" s="83"/>
    </row>
    <row r="62" spans="1:15" ht="14.95" customHeight="1" x14ac:dyDescent="0.25">
      <c r="A62" s="5" t="s">
        <v>71</v>
      </c>
      <c r="B62" s="146" t="s">
        <v>154</v>
      </c>
      <c r="C62" s="125" t="s">
        <v>71</v>
      </c>
      <c r="D62" s="133">
        <v>23670</v>
      </c>
      <c r="E62" s="70" t="str">
        <f t="shared" si="8"/>
        <v>M60</v>
      </c>
      <c r="F62" s="77">
        <v>11</v>
      </c>
      <c r="G62" s="77">
        <f t="shared" si="5"/>
        <v>90</v>
      </c>
      <c r="H62" s="80">
        <f t="shared" si="6"/>
        <v>5.2083333333333336E-2</v>
      </c>
      <c r="I62" s="81">
        <f t="shared" si="7"/>
        <v>1</v>
      </c>
      <c r="J62" s="72">
        <v>90</v>
      </c>
      <c r="K62" s="73">
        <v>5.2083333333333336E-2</v>
      </c>
      <c r="L62" s="77"/>
      <c r="M62" s="73"/>
      <c r="N62" s="77"/>
      <c r="O62" s="83"/>
    </row>
    <row r="63" spans="1:15" ht="14.95" customHeight="1" x14ac:dyDescent="0.25">
      <c r="A63" s="5" t="s">
        <v>70</v>
      </c>
      <c r="B63" s="146" t="s">
        <v>155</v>
      </c>
      <c r="C63" s="125" t="s">
        <v>71</v>
      </c>
      <c r="D63" s="133">
        <v>18888</v>
      </c>
      <c r="E63" s="70" t="str">
        <f t="shared" si="8"/>
        <v>M70</v>
      </c>
      <c r="F63" s="77">
        <v>1</v>
      </c>
      <c r="G63" s="77">
        <f t="shared" si="5"/>
        <v>100</v>
      </c>
      <c r="H63" s="80">
        <f t="shared" si="6"/>
        <v>4.1469907407407407E-2</v>
      </c>
      <c r="I63" s="81">
        <f t="shared" si="7"/>
        <v>1</v>
      </c>
      <c r="J63" s="72">
        <v>100</v>
      </c>
      <c r="K63" s="73">
        <v>4.1469907407407407E-2</v>
      </c>
      <c r="L63" s="77"/>
      <c r="M63" s="73"/>
      <c r="N63" s="77"/>
      <c r="O63" s="83"/>
    </row>
    <row r="64" spans="1:15" ht="14.95" customHeight="1" x14ac:dyDescent="0.25">
      <c r="A64" s="5"/>
      <c r="B64" s="146"/>
      <c r="C64" s="125"/>
      <c r="D64" s="133"/>
      <c r="E64" s="70" t="str">
        <f t="shared" ref="E64:E66" si="9">IF(D64="","",
_xlfn.LET(
_xlpm.dob,D64,
_xlpm.gender,UPPER(C64),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64" s="77"/>
      <c r="G64" s="77">
        <f t="shared" ref="G64:G65" si="10">SUM(J64,L64,N64)</f>
        <v>0</v>
      </c>
      <c r="H64" s="80">
        <f t="shared" ref="H64:H65" si="11">SUM(K64,M64,O64)</f>
        <v>0</v>
      </c>
      <c r="I64" s="81">
        <f t="shared" ref="I64:I65" si="12">COUNT(J64,L64,N64)</f>
        <v>0</v>
      </c>
      <c r="J64" s="72"/>
      <c r="K64" s="73"/>
      <c r="L64" s="77"/>
      <c r="M64" s="73"/>
      <c r="N64" s="77"/>
      <c r="O64" s="83"/>
    </row>
    <row r="65" spans="1:15" ht="14.95" customHeight="1" x14ac:dyDescent="0.25">
      <c r="A65" s="5"/>
      <c r="B65" s="146"/>
      <c r="C65" s="125"/>
      <c r="D65" s="133"/>
      <c r="E65" s="70" t="str">
        <f t="shared" si="9"/>
        <v/>
      </c>
      <c r="F65" s="77"/>
      <c r="G65" s="77">
        <f t="shared" si="10"/>
        <v>0</v>
      </c>
      <c r="H65" s="80">
        <f t="shared" si="11"/>
        <v>0</v>
      </c>
      <c r="I65" s="81">
        <f t="shared" si="12"/>
        <v>0</v>
      </c>
      <c r="J65" s="72"/>
      <c r="K65" s="73"/>
      <c r="L65" s="77"/>
      <c r="M65" s="73"/>
      <c r="N65" s="77"/>
      <c r="O65" s="83"/>
    </row>
    <row r="66" spans="1:15" ht="14.95" customHeight="1" x14ac:dyDescent="0.25">
      <c r="A66" s="5"/>
      <c r="B66" s="146"/>
      <c r="C66" s="125"/>
      <c r="D66" s="133"/>
      <c r="E66" s="70" t="str">
        <f t="shared" si="9"/>
        <v/>
      </c>
      <c r="F66" s="77"/>
      <c r="G66" s="77">
        <f t="shared" ref="G66:G77" si="13">SUM(J66,L66,N66)</f>
        <v>0</v>
      </c>
      <c r="H66" s="80">
        <f t="shared" ref="H66:H77" si="14">SUM(K66,M66,O66)</f>
        <v>0</v>
      </c>
      <c r="I66" s="81">
        <f t="shared" ref="I66:I77" si="15">COUNT(J66,L66,N66)</f>
        <v>0</v>
      </c>
      <c r="J66" s="72"/>
      <c r="K66" s="73"/>
      <c r="L66" s="77"/>
      <c r="M66" s="73"/>
      <c r="N66" s="77"/>
      <c r="O66" s="83"/>
    </row>
    <row r="67" spans="1:15" ht="14.95" customHeight="1" x14ac:dyDescent="0.25">
      <c r="A67" s="5"/>
      <c r="B67" s="146"/>
      <c r="C67" s="125"/>
      <c r="D67" s="133"/>
      <c r="E67" s="70" t="str">
        <f t="shared" ref="E67:E77" si="16">IF(D67="","",
_xlfn.LET(
_xlpm.dob,D67,
_xlpm.gender,UPPER(C67),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67" s="77"/>
      <c r="G67" s="77">
        <f t="shared" si="13"/>
        <v>0</v>
      </c>
      <c r="H67" s="80">
        <f t="shared" si="14"/>
        <v>0</v>
      </c>
      <c r="I67" s="81">
        <f t="shared" si="15"/>
        <v>0</v>
      </c>
      <c r="J67" s="72"/>
      <c r="K67" s="73"/>
      <c r="L67" s="77"/>
      <c r="M67" s="73"/>
      <c r="N67" s="77"/>
      <c r="O67" s="83"/>
    </row>
    <row r="68" spans="1:15" ht="14.95" customHeight="1" x14ac:dyDescent="0.25">
      <c r="A68" s="5"/>
      <c r="B68" s="146"/>
      <c r="C68" s="125"/>
      <c r="D68" s="133"/>
      <c r="E68" s="70" t="str">
        <f t="shared" si="16"/>
        <v/>
      </c>
      <c r="F68" s="77"/>
      <c r="G68" s="77">
        <f t="shared" si="13"/>
        <v>0</v>
      </c>
      <c r="H68" s="80">
        <f t="shared" si="14"/>
        <v>0</v>
      </c>
      <c r="I68" s="81">
        <f t="shared" si="15"/>
        <v>0</v>
      </c>
      <c r="J68" s="72"/>
      <c r="K68" s="73"/>
      <c r="L68" s="77"/>
      <c r="M68" s="73"/>
      <c r="N68" s="77"/>
      <c r="O68" s="83"/>
    </row>
    <row r="69" spans="1:15" ht="14.95" customHeight="1" x14ac:dyDescent="0.25">
      <c r="A69" s="5"/>
      <c r="B69" s="146"/>
      <c r="C69" s="125"/>
      <c r="D69" s="133"/>
      <c r="E69" s="70" t="str">
        <f t="shared" si="16"/>
        <v/>
      </c>
      <c r="F69" s="77"/>
      <c r="G69" s="77">
        <f t="shared" si="13"/>
        <v>0</v>
      </c>
      <c r="H69" s="80">
        <f t="shared" si="14"/>
        <v>0</v>
      </c>
      <c r="I69" s="81">
        <f t="shared" si="15"/>
        <v>0</v>
      </c>
      <c r="J69" s="72"/>
      <c r="K69" s="73"/>
      <c r="L69" s="77"/>
      <c r="M69" s="73"/>
      <c r="N69" s="77"/>
      <c r="O69" s="83"/>
    </row>
    <row r="70" spans="1:15" ht="14.95" customHeight="1" x14ac:dyDescent="0.25">
      <c r="A70" s="5"/>
      <c r="B70" s="146"/>
      <c r="C70" s="125"/>
      <c r="D70" s="133"/>
      <c r="E70" s="70" t="str">
        <f t="shared" si="16"/>
        <v/>
      </c>
      <c r="F70" s="77"/>
      <c r="G70" s="77">
        <f t="shared" si="13"/>
        <v>0</v>
      </c>
      <c r="H70" s="80">
        <f t="shared" si="14"/>
        <v>0</v>
      </c>
      <c r="I70" s="81">
        <f t="shared" si="15"/>
        <v>0</v>
      </c>
      <c r="J70" s="72"/>
      <c r="K70" s="73"/>
      <c r="L70" s="77"/>
      <c r="M70" s="73"/>
      <c r="N70" s="77"/>
      <c r="O70" s="83"/>
    </row>
    <row r="71" spans="1:15" ht="14.95" customHeight="1" x14ac:dyDescent="0.25">
      <c r="A71" s="5"/>
      <c r="B71" s="146"/>
      <c r="C71" s="125"/>
      <c r="D71" s="133"/>
      <c r="E71" s="70" t="str">
        <f t="shared" si="16"/>
        <v/>
      </c>
      <c r="F71" s="77"/>
      <c r="G71" s="77">
        <f t="shared" si="13"/>
        <v>0</v>
      </c>
      <c r="H71" s="80">
        <f t="shared" si="14"/>
        <v>0</v>
      </c>
      <c r="I71" s="81">
        <f t="shared" si="15"/>
        <v>0</v>
      </c>
      <c r="J71" s="72"/>
      <c r="K71" s="73"/>
      <c r="L71" s="77"/>
      <c r="M71" s="73"/>
      <c r="N71" s="77"/>
      <c r="O71" s="83"/>
    </row>
    <row r="72" spans="1:15" ht="14.95" customHeight="1" x14ac:dyDescent="0.25">
      <c r="A72" s="5"/>
      <c r="B72" s="146"/>
      <c r="C72" s="125"/>
      <c r="D72" s="133"/>
      <c r="E72" s="70" t="str">
        <f t="shared" si="16"/>
        <v/>
      </c>
      <c r="F72" s="77"/>
      <c r="G72" s="77">
        <f t="shared" si="13"/>
        <v>0</v>
      </c>
      <c r="H72" s="80">
        <f t="shared" si="14"/>
        <v>0</v>
      </c>
      <c r="I72" s="81">
        <f t="shared" si="15"/>
        <v>0</v>
      </c>
      <c r="J72" s="72"/>
      <c r="K72" s="73"/>
      <c r="L72" s="77"/>
      <c r="M72" s="73"/>
      <c r="N72" s="77"/>
      <c r="O72" s="83"/>
    </row>
    <row r="73" spans="1:15" ht="14.95" customHeight="1" x14ac:dyDescent="0.25">
      <c r="A73" s="5"/>
      <c r="B73" s="146"/>
      <c r="C73" s="125"/>
      <c r="D73" s="133"/>
      <c r="E73" s="70" t="str">
        <f t="shared" si="16"/>
        <v/>
      </c>
      <c r="F73" s="77"/>
      <c r="G73" s="77">
        <f t="shared" si="13"/>
        <v>0</v>
      </c>
      <c r="H73" s="80">
        <f t="shared" si="14"/>
        <v>0</v>
      </c>
      <c r="I73" s="81">
        <f t="shared" si="15"/>
        <v>0</v>
      </c>
      <c r="J73" s="72"/>
      <c r="K73" s="73"/>
      <c r="L73" s="77"/>
      <c r="M73" s="73"/>
      <c r="N73" s="77"/>
      <c r="O73" s="83"/>
    </row>
    <row r="74" spans="1:15" ht="14.95" customHeight="1" x14ac:dyDescent="0.25">
      <c r="A74" s="5"/>
      <c r="B74" s="146"/>
      <c r="C74" s="125"/>
      <c r="D74" s="133"/>
      <c r="E74" s="70" t="str">
        <f t="shared" si="16"/>
        <v/>
      </c>
      <c r="F74" s="77"/>
      <c r="G74" s="77">
        <f t="shared" si="13"/>
        <v>0</v>
      </c>
      <c r="H74" s="80">
        <f t="shared" si="14"/>
        <v>0</v>
      </c>
      <c r="I74" s="81">
        <f t="shared" si="15"/>
        <v>0</v>
      </c>
      <c r="J74" s="72"/>
      <c r="K74" s="73"/>
      <c r="L74" s="77"/>
      <c r="M74" s="73"/>
      <c r="N74" s="77"/>
      <c r="O74" s="83"/>
    </row>
    <row r="75" spans="1:15" ht="14.95" customHeight="1" x14ac:dyDescent="0.25">
      <c r="A75" s="5"/>
      <c r="B75" s="146"/>
      <c r="C75" s="125"/>
      <c r="D75" s="133"/>
      <c r="E75" s="70" t="str">
        <f t="shared" si="16"/>
        <v/>
      </c>
      <c r="F75" s="77"/>
      <c r="G75" s="77">
        <f t="shared" si="13"/>
        <v>0</v>
      </c>
      <c r="H75" s="80">
        <f t="shared" si="14"/>
        <v>0</v>
      </c>
      <c r="I75" s="81">
        <f t="shared" si="15"/>
        <v>0</v>
      </c>
      <c r="J75" s="72"/>
      <c r="K75" s="73"/>
      <c r="L75" s="77"/>
      <c r="M75" s="73"/>
      <c r="N75" s="77"/>
      <c r="O75" s="83"/>
    </row>
    <row r="76" spans="1:15" ht="14.95" customHeight="1" x14ac:dyDescent="0.25">
      <c r="A76" s="5"/>
      <c r="B76" s="146"/>
      <c r="C76" s="125"/>
      <c r="D76" s="133"/>
      <c r="E76" s="70" t="str">
        <f t="shared" si="16"/>
        <v/>
      </c>
      <c r="F76" s="77"/>
      <c r="G76" s="77">
        <f t="shared" si="13"/>
        <v>0</v>
      </c>
      <c r="H76" s="80">
        <f t="shared" si="14"/>
        <v>0</v>
      </c>
      <c r="I76" s="81">
        <f t="shared" si="15"/>
        <v>0</v>
      </c>
      <c r="J76" s="72"/>
      <c r="K76" s="73"/>
      <c r="L76" s="77"/>
      <c r="M76" s="73"/>
      <c r="N76" s="77"/>
      <c r="O76" s="83"/>
    </row>
    <row r="77" spans="1:15" ht="14.95" customHeight="1" thickBot="1" x14ac:dyDescent="0.3">
      <c r="A77" s="7"/>
      <c r="B77" s="147"/>
      <c r="C77" s="126"/>
      <c r="D77" s="148"/>
      <c r="E77" s="86" t="str">
        <f t="shared" si="16"/>
        <v/>
      </c>
      <c r="F77" s="101"/>
      <c r="G77" s="101">
        <f t="shared" si="13"/>
        <v>0</v>
      </c>
      <c r="H77" s="102">
        <f t="shared" si="14"/>
        <v>0</v>
      </c>
      <c r="I77" s="149">
        <f t="shared" si="15"/>
        <v>0</v>
      </c>
      <c r="J77" s="88"/>
      <c r="K77" s="89"/>
      <c r="L77" s="101"/>
      <c r="M77" s="89"/>
      <c r="N77" s="101"/>
      <c r="O77" s="103"/>
    </row>
    <row r="79" spans="1:15" x14ac:dyDescent="0.25">
      <c r="B79" s="14"/>
      <c r="C79" s="14"/>
      <c r="D79" s="14"/>
    </row>
  </sheetData>
  <autoFilter ref="B2:O26" xr:uid="{00000000-0009-0000-0000-000002000000}">
    <sortState xmlns:xlrd2="http://schemas.microsoft.com/office/spreadsheetml/2017/richdata2" ref="B3:O72">
      <sortCondition ref="E2:E72"/>
    </sortState>
  </autoFilter>
  <sortState xmlns:xlrd2="http://schemas.microsoft.com/office/spreadsheetml/2017/richdata2" ref="A3:K63">
    <sortCondition ref="E3:E63"/>
    <sortCondition ref="K3:K63"/>
  </sortState>
  <mergeCells count="4">
    <mergeCell ref="A1:I1"/>
    <mergeCell ref="J1:K1"/>
    <mergeCell ref="L1:M1"/>
    <mergeCell ref="N1:O1"/>
  </mergeCells>
  <pageMargins left="0.25" right="0.25" top="0.75" bottom="0.75" header="0.3" footer="0.3"/>
  <pageSetup paperSize="9" scale="47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R76"/>
  <sheetViews>
    <sheetView workbookViewId="0">
      <pane ySplit="1" topLeftCell="A12" activePane="bottomLeft" state="frozen"/>
      <selection pane="bottomLeft" activeCell="K34" sqref="K34"/>
    </sheetView>
  </sheetViews>
  <sheetFormatPr defaultColWidth="8.875" defaultRowHeight="14.3" x14ac:dyDescent="0.25"/>
  <cols>
    <col min="1" max="1" width="2.75" customWidth="1"/>
    <col min="2" max="2" width="17.375" customWidth="1"/>
    <col min="3" max="4" width="13.375" hidden="1" customWidth="1"/>
    <col min="5" max="5" width="13.375" bestFit="1" customWidth="1"/>
    <col min="6" max="6" width="13.375" style="1" bestFit="1" customWidth="1"/>
    <col min="7" max="7" width="13.375" style="1" customWidth="1"/>
    <col min="8" max="8" width="13.375" style="1" bestFit="1" customWidth="1"/>
    <col min="9" max="9" width="15.875" style="1" customWidth="1"/>
    <col min="10" max="10" width="9.875" style="1" customWidth="1"/>
    <col min="11" max="11" width="8.875" style="1" customWidth="1"/>
    <col min="12" max="12" width="9.875" style="2" customWidth="1"/>
    <col min="13" max="13" width="8.875" style="2" customWidth="1"/>
    <col min="14" max="14" width="9.875" style="2" customWidth="1"/>
    <col min="15" max="15" width="8.875" style="2" customWidth="1"/>
  </cols>
  <sheetData>
    <row r="1" spans="1:18" ht="49.75" customHeight="1" thickBot="1" x14ac:dyDescent="0.3">
      <c r="A1" s="237" t="s">
        <v>68</v>
      </c>
      <c r="B1" s="210"/>
      <c r="C1" s="210"/>
      <c r="D1" s="210"/>
      <c r="E1" s="210"/>
      <c r="F1" s="210"/>
      <c r="G1" s="210"/>
      <c r="H1" s="210"/>
      <c r="I1" s="238"/>
      <c r="J1" s="235" t="s">
        <v>54</v>
      </c>
      <c r="K1" s="235"/>
      <c r="L1" s="235" t="s">
        <v>59</v>
      </c>
      <c r="M1" s="235"/>
      <c r="N1" s="235" t="s">
        <v>64</v>
      </c>
      <c r="O1" s="236"/>
    </row>
    <row r="2" spans="1:18" ht="35.5" customHeight="1" thickBot="1" x14ac:dyDescent="0.3">
      <c r="A2" s="156"/>
      <c r="B2" s="166" t="s">
        <v>1</v>
      </c>
      <c r="C2" s="123" t="s">
        <v>80</v>
      </c>
      <c r="D2" s="123" t="s">
        <v>81</v>
      </c>
      <c r="E2" s="10" t="s">
        <v>3</v>
      </c>
      <c r="F2" s="8" t="s">
        <v>4</v>
      </c>
      <c r="G2" s="8" t="s">
        <v>2</v>
      </c>
      <c r="H2" s="8" t="s">
        <v>14</v>
      </c>
      <c r="I2" s="15" t="s">
        <v>30</v>
      </c>
      <c r="J2" s="16" t="s">
        <v>12</v>
      </c>
      <c r="K2" s="8" t="s">
        <v>13</v>
      </c>
      <c r="L2" s="8" t="s">
        <v>12</v>
      </c>
      <c r="M2" s="8" t="s">
        <v>13</v>
      </c>
      <c r="N2" s="8" t="s">
        <v>12</v>
      </c>
      <c r="O2" s="9" t="s">
        <v>13</v>
      </c>
    </row>
    <row r="3" spans="1:18" ht="14.95" customHeight="1" x14ac:dyDescent="0.25">
      <c r="A3" s="4" t="s">
        <v>84</v>
      </c>
      <c r="B3" s="167" t="s">
        <v>102</v>
      </c>
      <c r="C3" s="134" t="s">
        <v>70</v>
      </c>
      <c r="D3" s="132">
        <v>31846</v>
      </c>
      <c r="E3" s="45" t="str">
        <f t="shared" ref="E3:E48" si="0"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>F Senior</v>
      </c>
      <c r="F3" s="93">
        <v>1</v>
      </c>
      <c r="G3" s="93">
        <f t="shared" ref="G3:G48" si="1">SUM(J3,L3,N3)</f>
        <v>100</v>
      </c>
      <c r="H3" s="91">
        <f t="shared" ref="H3:H48" si="2">SUM(K3,M3,O3)</f>
        <v>3.7534722222222219E-2</v>
      </c>
      <c r="I3" s="97">
        <f t="shared" ref="I3:I48" si="3">COUNT(J3,L3,N3)</f>
        <v>1</v>
      </c>
      <c r="J3" s="49">
        <v>100</v>
      </c>
      <c r="K3" s="50">
        <v>3.7534722222222219E-2</v>
      </c>
      <c r="L3" s="93"/>
      <c r="M3" s="50"/>
      <c r="N3" s="93"/>
      <c r="O3" s="94"/>
      <c r="Q3" s="11"/>
      <c r="R3" t="s">
        <v>47</v>
      </c>
    </row>
    <row r="4" spans="1:18" ht="14.95" customHeight="1" x14ac:dyDescent="0.25">
      <c r="A4" s="5" t="s">
        <v>84</v>
      </c>
      <c r="B4" s="146" t="s">
        <v>103</v>
      </c>
      <c r="C4" s="191" t="s">
        <v>70</v>
      </c>
      <c r="D4" s="133">
        <v>34582</v>
      </c>
      <c r="E4" s="70" t="str">
        <f t="shared" si="0"/>
        <v>F Senior</v>
      </c>
      <c r="F4" s="77">
        <v>2</v>
      </c>
      <c r="G4" s="77">
        <f t="shared" si="1"/>
        <v>99</v>
      </c>
      <c r="H4" s="80">
        <f t="shared" si="2"/>
        <v>4.234953703703704E-2</v>
      </c>
      <c r="I4" s="81">
        <f t="shared" si="3"/>
        <v>1</v>
      </c>
      <c r="J4" s="72">
        <v>99</v>
      </c>
      <c r="K4" s="73">
        <v>4.234953703703704E-2</v>
      </c>
      <c r="L4" s="77"/>
      <c r="M4" s="73"/>
      <c r="N4" s="77"/>
      <c r="O4" s="83"/>
    </row>
    <row r="5" spans="1:18" ht="14.95" customHeight="1" x14ac:dyDescent="0.25">
      <c r="A5" s="5" t="s">
        <v>86</v>
      </c>
      <c r="B5" s="146" t="s">
        <v>105</v>
      </c>
      <c r="C5" s="125" t="s">
        <v>70</v>
      </c>
      <c r="D5" s="133">
        <v>33422</v>
      </c>
      <c r="E5" s="70" t="str">
        <f t="shared" si="0"/>
        <v>F Senior</v>
      </c>
      <c r="F5" s="77">
        <v>3</v>
      </c>
      <c r="G5" s="77">
        <f t="shared" si="1"/>
        <v>98</v>
      </c>
      <c r="H5" s="80">
        <f t="shared" si="2"/>
        <v>5.2199074074074071E-2</v>
      </c>
      <c r="I5" s="81">
        <f t="shared" si="3"/>
        <v>1</v>
      </c>
      <c r="J5" s="72">
        <v>98</v>
      </c>
      <c r="K5" s="73">
        <v>5.2199074074074071E-2</v>
      </c>
      <c r="L5" s="77"/>
      <c r="M5" s="73"/>
      <c r="N5" s="77"/>
      <c r="O5" s="83"/>
      <c r="Q5" s="18"/>
    </row>
    <row r="6" spans="1:18" ht="14.95" customHeight="1" x14ac:dyDescent="0.25">
      <c r="A6" s="5" t="s">
        <v>99</v>
      </c>
      <c r="B6" s="146" t="s">
        <v>175</v>
      </c>
      <c r="C6" s="125" t="s">
        <v>70</v>
      </c>
      <c r="D6" s="133">
        <v>28612</v>
      </c>
      <c r="E6" s="70" t="str">
        <f t="shared" si="0"/>
        <v>F40</v>
      </c>
      <c r="F6" s="77">
        <v>1</v>
      </c>
      <c r="G6" s="77">
        <f t="shared" si="1"/>
        <v>100</v>
      </c>
      <c r="H6" s="80">
        <f t="shared" si="2"/>
        <v>4.4513888888888888E-2</v>
      </c>
      <c r="I6" s="81">
        <f t="shared" si="3"/>
        <v>1</v>
      </c>
      <c r="J6" s="72">
        <v>100</v>
      </c>
      <c r="K6" s="73">
        <v>4.4513888888888888E-2</v>
      </c>
      <c r="L6" s="77"/>
      <c r="M6" s="73"/>
      <c r="N6" s="77"/>
      <c r="O6" s="83"/>
    </row>
    <row r="7" spans="1:18" ht="14.95" customHeight="1" x14ac:dyDescent="0.25">
      <c r="A7" s="5" t="s">
        <v>84</v>
      </c>
      <c r="B7" s="146" t="s">
        <v>107</v>
      </c>
      <c r="C7" s="125" t="s">
        <v>70</v>
      </c>
      <c r="D7" s="133">
        <v>28595</v>
      </c>
      <c r="E7" s="70" t="str">
        <f t="shared" si="0"/>
        <v>F40</v>
      </c>
      <c r="F7" s="77">
        <v>2</v>
      </c>
      <c r="G7" s="77">
        <f t="shared" si="1"/>
        <v>99</v>
      </c>
      <c r="H7" s="80">
        <f t="shared" si="2"/>
        <v>4.988425925925926E-2</v>
      </c>
      <c r="I7" s="81">
        <f t="shared" si="3"/>
        <v>1</v>
      </c>
      <c r="J7" s="72">
        <v>99</v>
      </c>
      <c r="K7" s="73">
        <v>4.988425925925926E-2</v>
      </c>
      <c r="L7" s="77"/>
      <c r="M7" s="73"/>
      <c r="N7" s="77"/>
      <c r="O7" s="83"/>
    </row>
    <row r="8" spans="1:18" ht="14.95" customHeight="1" x14ac:dyDescent="0.25">
      <c r="A8" s="5" t="s">
        <v>85</v>
      </c>
      <c r="B8" s="146" t="s">
        <v>106</v>
      </c>
      <c r="C8" s="125" t="s">
        <v>70</v>
      </c>
      <c r="D8" s="133">
        <v>31603</v>
      </c>
      <c r="E8" s="70" t="str">
        <f t="shared" si="0"/>
        <v>F40</v>
      </c>
      <c r="F8" s="77">
        <v>3</v>
      </c>
      <c r="G8" s="77">
        <f t="shared" si="1"/>
        <v>98</v>
      </c>
      <c r="H8" s="80">
        <f t="shared" si="2"/>
        <v>5.2881944444444447E-2</v>
      </c>
      <c r="I8" s="81">
        <f t="shared" si="3"/>
        <v>1</v>
      </c>
      <c r="J8" s="72">
        <v>98</v>
      </c>
      <c r="K8" s="73">
        <v>5.2881944444444447E-2</v>
      </c>
      <c r="L8" s="77"/>
      <c r="M8" s="73"/>
      <c r="N8" s="77"/>
      <c r="O8" s="83"/>
    </row>
    <row r="9" spans="1:18" ht="14.95" customHeight="1" x14ac:dyDescent="0.25">
      <c r="A9" s="5" t="s">
        <v>87</v>
      </c>
      <c r="B9" s="146" t="s">
        <v>108</v>
      </c>
      <c r="C9" s="125" t="s">
        <v>70</v>
      </c>
      <c r="D9" s="133">
        <v>26552</v>
      </c>
      <c r="E9" s="70" t="str">
        <f t="shared" si="0"/>
        <v>F50</v>
      </c>
      <c r="F9" s="77">
        <v>1</v>
      </c>
      <c r="G9" s="77">
        <f t="shared" si="1"/>
        <v>100</v>
      </c>
      <c r="H9" s="80">
        <f t="shared" si="2"/>
        <v>4.0243055555555553E-2</v>
      </c>
      <c r="I9" s="81">
        <f t="shared" si="3"/>
        <v>1</v>
      </c>
      <c r="J9" s="72">
        <v>100</v>
      </c>
      <c r="K9" s="73">
        <v>4.0243055555555553E-2</v>
      </c>
      <c r="L9" s="77"/>
      <c r="M9" s="73"/>
      <c r="N9" s="77"/>
      <c r="O9" s="83"/>
    </row>
    <row r="10" spans="1:18" ht="14.95" customHeight="1" x14ac:dyDescent="0.25">
      <c r="A10" s="5" t="s">
        <v>101</v>
      </c>
      <c r="B10" s="146" t="s">
        <v>177</v>
      </c>
      <c r="C10" s="125" t="s">
        <v>70</v>
      </c>
      <c r="D10" s="133">
        <v>27452</v>
      </c>
      <c r="E10" s="70" t="str">
        <f t="shared" si="0"/>
        <v>F50</v>
      </c>
      <c r="F10" s="77">
        <v>2</v>
      </c>
      <c r="G10" s="77">
        <f t="shared" si="1"/>
        <v>99</v>
      </c>
      <c r="H10" s="80">
        <f t="shared" si="2"/>
        <v>4.238425925925926E-2</v>
      </c>
      <c r="I10" s="81">
        <f t="shared" si="3"/>
        <v>1</v>
      </c>
      <c r="J10" s="72">
        <v>99</v>
      </c>
      <c r="K10" s="73">
        <v>4.238425925925926E-2</v>
      </c>
      <c r="L10" s="77"/>
      <c r="M10" s="73"/>
      <c r="N10" s="77"/>
      <c r="O10" s="83"/>
    </row>
    <row r="11" spans="1:18" ht="14.95" customHeight="1" x14ac:dyDescent="0.25">
      <c r="A11" s="5" t="s">
        <v>84</v>
      </c>
      <c r="B11" s="146" t="s">
        <v>113</v>
      </c>
      <c r="C11" s="125" t="s">
        <v>70</v>
      </c>
      <c r="D11" s="133">
        <v>26580</v>
      </c>
      <c r="E11" s="70" t="str">
        <f t="shared" si="0"/>
        <v>F50</v>
      </c>
      <c r="F11" s="77">
        <v>3</v>
      </c>
      <c r="G11" s="77">
        <f t="shared" si="1"/>
        <v>98</v>
      </c>
      <c r="H11" s="80">
        <f t="shared" si="2"/>
        <v>5.2025462962962961E-2</v>
      </c>
      <c r="I11" s="81">
        <f t="shared" si="3"/>
        <v>1</v>
      </c>
      <c r="J11" s="72">
        <v>98</v>
      </c>
      <c r="K11" s="73">
        <v>5.2025462962962961E-2</v>
      </c>
      <c r="L11" s="77"/>
      <c r="M11" s="73"/>
      <c r="N11" s="77"/>
      <c r="O11" s="83"/>
    </row>
    <row r="12" spans="1:18" ht="14.95" customHeight="1" x14ac:dyDescent="0.25">
      <c r="A12" s="5" t="s">
        <v>90</v>
      </c>
      <c r="B12" s="146" t="s">
        <v>111</v>
      </c>
      <c r="C12" s="125" t="s">
        <v>70</v>
      </c>
      <c r="D12" s="133">
        <v>27233</v>
      </c>
      <c r="E12" s="70" t="str">
        <f t="shared" si="0"/>
        <v>F50</v>
      </c>
      <c r="F12" s="77">
        <v>4</v>
      </c>
      <c r="G12" s="77">
        <f t="shared" si="1"/>
        <v>97</v>
      </c>
      <c r="H12" s="80">
        <f t="shared" si="2"/>
        <v>5.3425925925925925E-2</v>
      </c>
      <c r="I12" s="81">
        <f t="shared" si="3"/>
        <v>1</v>
      </c>
      <c r="J12" s="72">
        <v>97</v>
      </c>
      <c r="K12" s="73">
        <v>5.3425925925925925E-2</v>
      </c>
      <c r="L12" s="77"/>
      <c r="M12" s="73"/>
      <c r="N12" s="77"/>
      <c r="O12" s="83"/>
    </row>
    <row r="13" spans="1:18" ht="14.95" customHeight="1" x14ac:dyDescent="0.25">
      <c r="A13" s="5" t="s">
        <v>88</v>
      </c>
      <c r="B13" s="146" t="s">
        <v>109</v>
      </c>
      <c r="C13" s="125" t="s">
        <v>70</v>
      </c>
      <c r="D13" s="133">
        <v>25546</v>
      </c>
      <c r="E13" s="70" t="str">
        <f t="shared" si="0"/>
        <v>F50</v>
      </c>
      <c r="F13" s="77">
        <v>5</v>
      </c>
      <c r="G13" s="77">
        <f t="shared" si="1"/>
        <v>96</v>
      </c>
      <c r="H13" s="80">
        <f t="shared" si="2"/>
        <v>5.4942129629629632E-2</v>
      </c>
      <c r="I13" s="81">
        <f t="shared" si="3"/>
        <v>1</v>
      </c>
      <c r="J13" s="72">
        <v>96</v>
      </c>
      <c r="K13" s="73">
        <v>5.4942129629629632E-2</v>
      </c>
      <c r="L13" s="77"/>
      <c r="M13" s="73"/>
      <c r="N13" s="77"/>
      <c r="O13" s="83"/>
    </row>
    <row r="14" spans="1:18" ht="14.95" customHeight="1" x14ac:dyDescent="0.25">
      <c r="A14" s="5" t="s">
        <v>87</v>
      </c>
      <c r="B14" s="146" t="s">
        <v>114</v>
      </c>
      <c r="C14" s="125" t="s">
        <v>70</v>
      </c>
      <c r="D14" s="133">
        <v>24619</v>
      </c>
      <c r="E14" s="70" t="str">
        <f t="shared" si="0"/>
        <v>F50</v>
      </c>
      <c r="F14" s="77">
        <v>6</v>
      </c>
      <c r="G14" s="77">
        <f t="shared" si="1"/>
        <v>95</v>
      </c>
      <c r="H14" s="80">
        <f t="shared" si="2"/>
        <v>5.7141203703703701E-2</v>
      </c>
      <c r="I14" s="81">
        <f t="shared" si="3"/>
        <v>1</v>
      </c>
      <c r="J14" s="72">
        <v>95</v>
      </c>
      <c r="K14" s="73">
        <v>5.7141203703703701E-2</v>
      </c>
      <c r="L14" s="77"/>
      <c r="M14" s="73"/>
      <c r="N14" s="77"/>
      <c r="O14" s="83"/>
    </row>
    <row r="15" spans="1:18" ht="14.95" customHeight="1" x14ac:dyDescent="0.25">
      <c r="A15" s="5" t="s">
        <v>87</v>
      </c>
      <c r="B15" s="146" t="s">
        <v>156</v>
      </c>
      <c r="C15" s="125" t="s">
        <v>70</v>
      </c>
      <c r="D15" s="133">
        <v>27667</v>
      </c>
      <c r="E15" s="70" t="str">
        <f t="shared" si="0"/>
        <v>F50</v>
      </c>
      <c r="F15" s="77">
        <v>7</v>
      </c>
      <c r="G15" s="77">
        <f t="shared" si="1"/>
        <v>94</v>
      </c>
      <c r="H15" s="80">
        <f t="shared" si="2"/>
        <v>5.7395833333333333E-2</v>
      </c>
      <c r="I15" s="81">
        <f t="shared" si="3"/>
        <v>1</v>
      </c>
      <c r="J15" s="72">
        <v>94</v>
      </c>
      <c r="K15" s="73">
        <v>5.7395833333333333E-2</v>
      </c>
      <c r="L15" s="77"/>
      <c r="M15" s="73"/>
      <c r="N15" s="77"/>
      <c r="O15" s="83"/>
    </row>
    <row r="16" spans="1:18" ht="14.95" customHeight="1" x14ac:dyDescent="0.25">
      <c r="A16" s="5" t="s">
        <v>87</v>
      </c>
      <c r="B16" s="146" t="s">
        <v>116</v>
      </c>
      <c r="C16" s="125" t="s">
        <v>70</v>
      </c>
      <c r="D16" s="133">
        <v>22654</v>
      </c>
      <c r="E16" s="70" t="str">
        <f t="shared" si="0"/>
        <v>F60</v>
      </c>
      <c r="F16" s="77">
        <v>1</v>
      </c>
      <c r="G16" s="77">
        <f t="shared" si="1"/>
        <v>100</v>
      </c>
      <c r="H16" s="80">
        <f t="shared" si="2"/>
        <v>4.3287037037037034E-2</v>
      </c>
      <c r="I16" s="81">
        <f t="shared" si="3"/>
        <v>1</v>
      </c>
      <c r="J16" s="72">
        <v>100</v>
      </c>
      <c r="K16" s="73">
        <v>4.3287037037037034E-2</v>
      </c>
      <c r="L16" s="77"/>
      <c r="M16" s="73"/>
      <c r="N16" s="77"/>
      <c r="O16" s="83"/>
    </row>
    <row r="17" spans="1:15" ht="14.95" customHeight="1" x14ac:dyDescent="0.25">
      <c r="A17" s="5" t="s">
        <v>85</v>
      </c>
      <c r="B17" s="146" t="s">
        <v>174</v>
      </c>
      <c r="C17" s="125" t="s">
        <v>70</v>
      </c>
      <c r="D17" s="133">
        <v>23947</v>
      </c>
      <c r="E17" s="70" t="str">
        <f t="shared" si="0"/>
        <v>F60</v>
      </c>
      <c r="F17" s="77">
        <v>2</v>
      </c>
      <c r="G17" s="77">
        <f t="shared" si="1"/>
        <v>99</v>
      </c>
      <c r="H17" s="80">
        <f t="shared" si="2"/>
        <v>4.5810185185185183E-2</v>
      </c>
      <c r="I17" s="81">
        <f t="shared" si="3"/>
        <v>1</v>
      </c>
      <c r="J17" s="72">
        <v>99</v>
      </c>
      <c r="K17" s="73">
        <v>4.5810185185185183E-2</v>
      </c>
      <c r="L17" s="77"/>
      <c r="M17" s="73"/>
      <c r="N17" s="77"/>
      <c r="O17" s="83"/>
    </row>
    <row r="18" spans="1:15" ht="14.95" customHeight="1" x14ac:dyDescent="0.25">
      <c r="A18" s="5" t="s">
        <v>71</v>
      </c>
      <c r="B18" s="146" t="s">
        <v>176</v>
      </c>
      <c r="C18" s="125" t="s">
        <v>70</v>
      </c>
      <c r="D18" s="133">
        <v>22231</v>
      </c>
      <c r="E18" s="70" t="str">
        <f t="shared" si="0"/>
        <v>F60</v>
      </c>
      <c r="F18" s="77">
        <v>3</v>
      </c>
      <c r="G18" s="77">
        <f t="shared" si="1"/>
        <v>98</v>
      </c>
      <c r="H18" s="80">
        <f t="shared" si="2"/>
        <v>4.597222222222222E-2</v>
      </c>
      <c r="I18" s="81">
        <f t="shared" si="3"/>
        <v>1</v>
      </c>
      <c r="J18" s="72">
        <v>98</v>
      </c>
      <c r="K18" s="73">
        <v>4.597222222222222E-2</v>
      </c>
      <c r="L18" s="77"/>
      <c r="M18" s="73"/>
      <c r="N18" s="77"/>
      <c r="O18" s="83"/>
    </row>
    <row r="19" spans="1:15" ht="14.95" customHeight="1" x14ac:dyDescent="0.25">
      <c r="A19" s="5" t="s">
        <v>86</v>
      </c>
      <c r="B19" s="146" t="s">
        <v>117</v>
      </c>
      <c r="C19" s="125" t="s">
        <v>70</v>
      </c>
      <c r="D19" s="133">
        <v>24267</v>
      </c>
      <c r="E19" s="70" t="str">
        <f t="shared" si="0"/>
        <v>F60</v>
      </c>
      <c r="F19" s="77">
        <v>4</v>
      </c>
      <c r="G19" s="77">
        <f t="shared" si="1"/>
        <v>97</v>
      </c>
      <c r="H19" s="80">
        <f t="shared" si="2"/>
        <v>5.0497685185185187E-2</v>
      </c>
      <c r="I19" s="81">
        <f t="shared" si="3"/>
        <v>1</v>
      </c>
      <c r="J19" s="72">
        <v>97</v>
      </c>
      <c r="K19" s="73">
        <v>5.0497685185185187E-2</v>
      </c>
      <c r="L19" s="77"/>
      <c r="M19" s="73"/>
      <c r="N19" s="77"/>
      <c r="O19" s="83"/>
    </row>
    <row r="20" spans="1:15" ht="14.95" customHeight="1" x14ac:dyDescent="0.25">
      <c r="A20" s="5" t="s">
        <v>86</v>
      </c>
      <c r="B20" s="146" t="s">
        <v>178</v>
      </c>
      <c r="C20" s="125" t="s">
        <v>70</v>
      </c>
      <c r="D20" s="133">
        <v>23045</v>
      </c>
      <c r="E20" s="70" t="str">
        <f t="shared" si="0"/>
        <v>F60</v>
      </c>
      <c r="F20" s="77">
        <v>5</v>
      </c>
      <c r="G20" s="77">
        <f t="shared" si="1"/>
        <v>96</v>
      </c>
      <c r="H20" s="80">
        <f t="shared" si="2"/>
        <v>5.1643518518518519E-2</v>
      </c>
      <c r="I20" s="81">
        <f t="shared" si="3"/>
        <v>1</v>
      </c>
      <c r="J20" s="72">
        <v>96</v>
      </c>
      <c r="K20" s="73">
        <v>5.1643518518518519E-2</v>
      </c>
      <c r="L20" s="77"/>
      <c r="M20" s="73"/>
      <c r="N20" s="77"/>
      <c r="O20" s="83"/>
    </row>
    <row r="21" spans="1:15" ht="14.95" customHeight="1" x14ac:dyDescent="0.25">
      <c r="A21" s="5" t="s">
        <v>89</v>
      </c>
      <c r="B21" s="146" t="s">
        <v>119</v>
      </c>
      <c r="C21" s="125" t="s">
        <v>70</v>
      </c>
      <c r="D21" s="133">
        <v>22408</v>
      </c>
      <c r="E21" s="70" t="str">
        <f t="shared" si="0"/>
        <v>F60</v>
      </c>
      <c r="F21" s="77">
        <v>6</v>
      </c>
      <c r="G21" s="77">
        <f t="shared" si="1"/>
        <v>95</v>
      </c>
      <c r="H21" s="80">
        <f t="shared" si="2"/>
        <v>5.5196759259259258E-2</v>
      </c>
      <c r="I21" s="81">
        <f t="shared" si="3"/>
        <v>1</v>
      </c>
      <c r="J21" s="72">
        <v>95</v>
      </c>
      <c r="K21" s="73">
        <v>5.5196759259259258E-2</v>
      </c>
      <c r="L21" s="77"/>
      <c r="M21" s="73"/>
      <c r="N21" s="77"/>
      <c r="O21" s="83"/>
    </row>
    <row r="22" spans="1:15" ht="14.95" customHeight="1" x14ac:dyDescent="0.25">
      <c r="A22" s="5" t="s">
        <v>91</v>
      </c>
      <c r="B22" s="146" t="s">
        <v>118</v>
      </c>
      <c r="C22" s="125" t="s">
        <v>70</v>
      </c>
      <c r="D22" s="133">
        <v>23285</v>
      </c>
      <c r="E22" s="70" t="str">
        <f t="shared" si="0"/>
        <v>F60</v>
      </c>
      <c r="F22" s="77">
        <v>7</v>
      </c>
      <c r="G22" s="77">
        <f t="shared" si="1"/>
        <v>94</v>
      </c>
      <c r="H22" s="80">
        <f t="shared" si="2"/>
        <v>5.7141203703703701E-2</v>
      </c>
      <c r="I22" s="81">
        <f t="shared" si="3"/>
        <v>1</v>
      </c>
      <c r="J22" s="72">
        <v>94</v>
      </c>
      <c r="K22" s="73">
        <v>5.7141203703703701E-2</v>
      </c>
      <c r="L22" s="77"/>
      <c r="M22" s="73"/>
      <c r="N22" s="77"/>
      <c r="O22" s="83"/>
    </row>
    <row r="23" spans="1:15" ht="14.95" customHeight="1" x14ac:dyDescent="0.25">
      <c r="A23" s="5" t="s">
        <v>86</v>
      </c>
      <c r="B23" s="146" t="s">
        <v>150</v>
      </c>
      <c r="C23" s="125" t="s">
        <v>70</v>
      </c>
      <c r="D23" s="133">
        <v>22208</v>
      </c>
      <c r="E23" s="70" t="str">
        <f t="shared" si="0"/>
        <v>F60</v>
      </c>
      <c r="F23" s="77">
        <v>8</v>
      </c>
      <c r="G23" s="77">
        <f t="shared" si="1"/>
        <v>93</v>
      </c>
      <c r="H23" s="80">
        <f t="shared" si="2"/>
        <v>5.7627314814814812E-2</v>
      </c>
      <c r="I23" s="81">
        <f t="shared" si="3"/>
        <v>1</v>
      </c>
      <c r="J23" s="84">
        <v>93</v>
      </c>
      <c r="K23" s="73">
        <v>5.7627314814814812E-2</v>
      </c>
      <c r="L23" s="77"/>
      <c r="M23" s="73"/>
      <c r="N23" s="77"/>
      <c r="O23" s="83"/>
    </row>
    <row r="24" spans="1:15" ht="14.95" customHeight="1" x14ac:dyDescent="0.25">
      <c r="A24" s="5" t="s">
        <v>92</v>
      </c>
      <c r="B24" s="146" t="s">
        <v>120</v>
      </c>
      <c r="C24" s="125" t="s">
        <v>70</v>
      </c>
      <c r="D24" s="133">
        <v>17774</v>
      </c>
      <c r="E24" s="70" t="str">
        <f t="shared" si="0"/>
        <v>F70</v>
      </c>
      <c r="F24" s="77">
        <v>1</v>
      </c>
      <c r="G24" s="77">
        <f t="shared" si="1"/>
        <v>100</v>
      </c>
      <c r="H24" s="80">
        <f t="shared" si="2"/>
        <v>5.8321759259259261E-2</v>
      </c>
      <c r="I24" s="81">
        <f t="shared" si="3"/>
        <v>1</v>
      </c>
      <c r="J24" s="72">
        <v>100</v>
      </c>
      <c r="K24" s="73">
        <v>5.8321759259259261E-2</v>
      </c>
      <c r="L24" s="77"/>
      <c r="M24" s="73"/>
      <c r="N24" s="77"/>
      <c r="O24" s="83"/>
    </row>
    <row r="25" spans="1:15" ht="14.95" customHeight="1" x14ac:dyDescent="0.25">
      <c r="A25" s="5" t="s">
        <v>93</v>
      </c>
      <c r="B25" s="146" t="s">
        <v>124</v>
      </c>
      <c r="C25" s="125" t="s">
        <v>71</v>
      </c>
      <c r="D25" s="133">
        <v>35362</v>
      </c>
      <c r="E25" s="70" t="str">
        <f t="shared" si="0"/>
        <v>M Senior</v>
      </c>
      <c r="F25" s="77">
        <v>1</v>
      </c>
      <c r="G25" s="77">
        <f t="shared" si="1"/>
        <v>100</v>
      </c>
      <c r="H25" s="80">
        <f t="shared" si="2"/>
        <v>3.2777777777777781E-2</v>
      </c>
      <c r="I25" s="81">
        <f t="shared" si="3"/>
        <v>1</v>
      </c>
      <c r="J25" s="72">
        <v>100</v>
      </c>
      <c r="K25" s="73">
        <v>3.2777777777777781E-2</v>
      </c>
      <c r="L25" s="77"/>
      <c r="M25" s="73"/>
      <c r="N25" s="77"/>
      <c r="O25" s="83"/>
    </row>
    <row r="26" spans="1:15" ht="14.95" customHeight="1" x14ac:dyDescent="0.25">
      <c r="A26" s="5" t="s">
        <v>86</v>
      </c>
      <c r="B26" s="146" t="s">
        <v>121</v>
      </c>
      <c r="C26" s="125" t="s">
        <v>71</v>
      </c>
      <c r="D26" s="133">
        <v>33513</v>
      </c>
      <c r="E26" s="70" t="str">
        <f t="shared" si="0"/>
        <v>M Senior</v>
      </c>
      <c r="F26" s="77">
        <v>3</v>
      </c>
      <c r="G26" s="77">
        <f t="shared" si="1"/>
        <v>99</v>
      </c>
      <c r="H26" s="80">
        <f t="shared" si="2"/>
        <v>3.4548611111111113E-2</v>
      </c>
      <c r="I26" s="81">
        <f t="shared" si="3"/>
        <v>1</v>
      </c>
      <c r="J26" s="72">
        <v>99</v>
      </c>
      <c r="K26" s="73">
        <v>3.4548611111111113E-2</v>
      </c>
      <c r="L26" s="77"/>
      <c r="M26" s="73"/>
      <c r="N26" s="77"/>
      <c r="O26" s="83"/>
    </row>
    <row r="27" spans="1:15" ht="14.95" customHeight="1" x14ac:dyDescent="0.25">
      <c r="A27" s="5" t="s">
        <v>89</v>
      </c>
      <c r="B27" s="146" t="s">
        <v>126</v>
      </c>
      <c r="C27" s="125" t="s">
        <v>71</v>
      </c>
      <c r="D27" s="133">
        <v>29844</v>
      </c>
      <c r="E27" s="70" t="str">
        <f t="shared" si="0"/>
        <v>M40</v>
      </c>
      <c r="F27" s="77">
        <v>2</v>
      </c>
      <c r="G27" s="77">
        <f t="shared" si="1"/>
        <v>100</v>
      </c>
      <c r="H27" s="80">
        <f t="shared" si="2"/>
        <v>3.3506944444444443E-2</v>
      </c>
      <c r="I27" s="81">
        <f t="shared" si="3"/>
        <v>1</v>
      </c>
      <c r="J27" s="72">
        <v>100</v>
      </c>
      <c r="K27" s="73">
        <v>3.3506944444444443E-2</v>
      </c>
      <c r="L27" s="77"/>
      <c r="M27" s="73"/>
      <c r="N27" s="77"/>
      <c r="O27" s="83"/>
    </row>
    <row r="28" spans="1:15" ht="14.95" customHeight="1" x14ac:dyDescent="0.25">
      <c r="A28" s="5" t="s">
        <v>91</v>
      </c>
      <c r="B28" s="146" t="s">
        <v>128</v>
      </c>
      <c r="C28" s="125" t="s">
        <v>71</v>
      </c>
      <c r="D28" s="133">
        <v>30021</v>
      </c>
      <c r="E28" s="70" t="str">
        <f t="shared" si="0"/>
        <v>M40</v>
      </c>
      <c r="F28" s="77">
        <v>1</v>
      </c>
      <c r="G28" s="77">
        <f t="shared" si="1"/>
        <v>99</v>
      </c>
      <c r="H28" s="80">
        <f t="shared" si="2"/>
        <v>3.4814814814814812E-2</v>
      </c>
      <c r="I28" s="81">
        <f t="shared" si="3"/>
        <v>1</v>
      </c>
      <c r="J28" s="72">
        <v>99</v>
      </c>
      <c r="K28" s="95">
        <v>3.4814814814814812E-2</v>
      </c>
      <c r="L28" s="77"/>
      <c r="M28" s="73"/>
      <c r="N28" s="77"/>
      <c r="O28" s="83"/>
    </row>
    <row r="29" spans="1:15" ht="14.95" x14ac:dyDescent="0.25">
      <c r="A29" s="5" t="s">
        <v>86</v>
      </c>
      <c r="B29" s="146" t="s">
        <v>129</v>
      </c>
      <c r="C29" s="125" t="s">
        <v>71</v>
      </c>
      <c r="D29" s="133">
        <v>29091</v>
      </c>
      <c r="E29" s="70" t="str">
        <f t="shared" si="0"/>
        <v>M40</v>
      </c>
      <c r="F29" s="77">
        <v>2</v>
      </c>
      <c r="G29" s="77">
        <f t="shared" si="1"/>
        <v>98</v>
      </c>
      <c r="H29" s="80">
        <f t="shared" si="2"/>
        <v>3.8437499999999999E-2</v>
      </c>
      <c r="I29" s="81">
        <f t="shared" si="3"/>
        <v>1</v>
      </c>
      <c r="J29" s="72">
        <v>98</v>
      </c>
      <c r="K29" s="73">
        <v>3.8437499999999999E-2</v>
      </c>
      <c r="L29" s="77"/>
      <c r="M29" s="73"/>
      <c r="N29" s="77"/>
      <c r="O29" s="83"/>
    </row>
    <row r="30" spans="1:15" ht="14.95" x14ac:dyDescent="0.25">
      <c r="A30" s="5" t="s">
        <v>96</v>
      </c>
      <c r="B30" s="146" t="s">
        <v>133</v>
      </c>
      <c r="C30" s="125" t="s">
        <v>71</v>
      </c>
      <c r="D30" s="133">
        <v>29113</v>
      </c>
      <c r="E30" s="70" t="str">
        <f t="shared" si="0"/>
        <v>M40</v>
      </c>
      <c r="F30" s="77">
        <v>3</v>
      </c>
      <c r="G30" s="77">
        <f t="shared" si="1"/>
        <v>97</v>
      </c>
      <c r="H30" s="80">
        <f t="shared" si="2"/>
        <v>4.0983796296296296E-2</v>
      </c>
      <c r="I30" s="81">
        <f t="shared" si="3"/>
        <v>1</v>
      </c>
      <c r="J30" s="72">
        <v>97</v>
      </c>
      <c r="K30" s="73">
        <v>4.0983796296296296E-2</v>
      </c>
      <c r="L30" s="77"/>
      <c r="M30" s="73"/>
      <c r="N30" s="77"/>
      <c r="O30" s="83"/>
    </row>
    <row r="31" spans="1:15" ht="14.95" x14ac:dyDescent="0.25">
      <c r="A31" s="5" t="s">
        <v>87</v>
      </c>
      <c r="B31" s="146" t="s">
        <v>130</v>
      </c>
      <c r="C31" s="125" t="s">
        <v>71</v>
      </c>
      <c r="D31" s="133">
        <v>30160</v>
      </c>
      <c r="E31" s="70" t="str">
        <f t="shared" si="0"/>
        <v>M40</v>
      </c>
      <c r="F31" s="77">
        <v>4</v>
      </c>
      <c r="G31" s="77">
        <f t="shared" si="1"/>
        <v>96</v>
      </c>
      <c r="H31" s="80">
        <f t="shared" si="2"/>
        <v>4.1250000000000002E-2</v>
      </c>
      <c r="I31" s="81">
        <f t="shared" si="3"/>
        <v>1</v>
      </c>
      <c r="J31" s="72">
        <v>96</v>
      </c>
      <c r="K31" s="73">
        <v>4.1250000000000002E-2</v>
      </c>
      <c r="L31" s="77"/>
      <c r="M31" s="73"/>
      <c r="N31" s="77"/>
      <c r="O31" s="83"/>
    </row>
    <row r="32" spans="1:15" ht="14.95" x14ac:dyDescent="0.25">
      <c r="A32" s="5" t="s">
        <v>89</v>
      </c>
      <c r="B32" s="146" t="s">
        <v>134</v>
      </c>
      <c r="C32" s="125" t="s">
        <v>71</v>
      </c>
      <c r="D32" s="133">
        <v>28211</v>
      </c>
      <c r="E32" s="70" t="str">
        <f t="shared" si="0"/>
        <v>M40</v>
      </c>
      <c r="F32" s="77">
        <v>5</v>
      </c>
      <c r="G32" s="77">
        <f t="shared" si="1"/>
        <v>95</v>
      </c>
      <c r="H32" s="80">
        <f t="shared" si="2"/>
        <v>4.3136574074074077E-2</v>
      </c>
      <c r="I32" s="81">
        <f t="shared" si="3"/>
        <v>1</v>
      </c>
      <c r="J32" s="72">
        <v>95</v>
      </c>
      <c r="K32" s="73">
        <v>4.3136574074074077E-2</v>
      </c>
      <c r="L32" s="77"/>
      <c r="M32" s="73"/>
      <c r="N32" s="77"/>
      <c r="O32" s="83"/>
    </row>
    <row r="33" spans="1:15" ht="14.95" x14ac:dyDescent="0.25">
      <c r="A33" s="5" t="s">
        <v>94</v>
      </c>
      <c r="B33" s="146" t="s">
        <v>137</v>
      </c>
      <c r="C33" s="125" t="s">
        <v>71</v>
      </c>
      <c r="D33" s="133">
        <v>29073</v>
      </c>
      <c r="E33" s="70" t="str">
        <f t="shared" si="0"/>
        <v>M40</v>
      </c>
      <c r="F33" s="77">
        <v>6</v>
      </c>
      <c r="G33" s="77">
        <f t="shared" si="1"/>
        <v>94</v>
      </c>
      <c r="H33" s="80">
        <f t="shared" si="2"/>
        <v>4.4479166666666667E-2</v>
      </c>
      <c r="I33" s="81">
        <f t="shared" si="3"/>
        <v>1</v>
      </c>
      <c r="J33" s="72">
        <v>94</v>
      </c>
      <c r="K33" s="73">
        <v>4.4479166666666667E-2</v>
      </c>
      <c r="L33" s="77"/>
      <c r="M33" s="73"/>
      <c r="N33" s="77"/>
      <c r="O33" s="83"/>
    </row>
    <row r="34" spans="1:15" ht="14.95" x14ac:dyDescent="0.25">
      <c r="A34" s="5" t="s">
        <v>71</v>
      </c>
      <c r="B34" s="146" t="s">
        <v>136</v>
      </c>
      <c r="C34" s="125" t="s">
        <v>71</v>
      </c>
      <c r="D34" s="133">
        <v>29158</v>
      </c>
      <c r="E34" s="70" t="str">
        <f t="shared" si="0"/>
        <v>M40</v>
      </c>
      <c r="F34" s="77">
        <v>7</v>
      </c>
      <c r="G34" s="77">
        <f t="shared" si="1"/>
        <v>93</v>
      </c>
      <c r="H34" s="80">
        <f t="shared" si="2"/>
        <v>5.4247685185185184E-2</v>
      </c>
      <c r="I34" s="96">
        <f t="shared" si="3"/>
        <v>1</v>
      </c>
      <c r="J34" s="84">
        <v>93</v>
      </c>
      <c r="K34" s="73">
        <v>5.4247685185185184E-2</v>
      </c>
      <c r="L34" s="77"/>
      <c r="M34" s="73"/>
      <c r="N34" s="77"/>
      <c r="O34" s="83"/>
    </row>
    <row r="35" spans="1:15" ht="14.95" x14ac:dyDescent="0.25">
      <c r="A35" s="5" t="s">
        <v>97</v>
      </c>
      <c r="B35" s="146" t="s">
        <v>138</v>
      </c>
      <c r="C35" s="125" t="s">
        <v>71</v>
      </c>
      <c r="D35" s="133">
        <v>27803</v>
      </c>
      <c r="E35" s="70" t="str">
        <f t="shared" si="0"/>
        <v>M50</v>
      </c>
      <c r="F35" s="77">
        <v>1</v>
      </c>
      <c r="G35" s="77">
        <f t="shared" si="1"/>
        <v>100</v>
      </c>
      <c r="H35" s="80">
        <f t="shared" si="2"/>
        <v>3.2256944444444442E-2</v>
      </c>
      <c r="I35" s="96">
        <f t="shared" si="3"/>
        <v>1</v>
      </c>
      <c r="J35" s="72">
        <v>100</v>
      </c>
      <c r="K35" s="73">
        <v>3.2256944444444442E-2</v>
      </c>
      <c r="L35" s="77"/>
      <c r="M35" s="73"/>
      <c r="N35" s="77"/>
      <c r="O35" s="83"/>
    </row>
    <row r="36" spans="1:15" ht="14.95" x14ac:dyDescent="0.25">
      <c r="A36" s="5" t="s">
        <v>86</v>
      </c>
      <c r="B36" s="146" t="s">
        <v>139</v>
      </c>
      <c r="C36" s="125" t="s">
        <v>71</v>
      </c>
      <c r="D36" s="133">
        <v>27996</v>
      </c>
      <c r="E36" s="70" t="str">
        <f t="shared" si="0"/>
        <v>M50</v>
      </c>
      <c r="F36" s="77">
        <v>2</v>
      </c>
      <c r="G36" s="77">
        <f t="shared" si="1"/>
        <v>99</v>
      </c>
      <c r="H36" s="80">
        <f t="shared" si="2"/>
        <v>3.5659722222222225E-2</v>
      </c>
      <c r="I36" s="96">
        <f t="shared" si="3"/>
        <v>1</v>
      </c>
      <c r="J36" s="72">
        <v>99</v>
      </c>
      <c r="K36" s="73">
        <v>3.5659722222222225E-2</v>
      </c>
      <c r="L36" s="77"/>
      <c r="M36" s="73"/>
      <c r="N36" s="77"/>
      <c r="O36" s="83"/>
    </row>
    <row r="37" spans="1:15" ht="14.95" x14ac:dyDescent="0.25">
      <c r="A37" s="5" t="s">
        <v>91</v>
      </c>
      <c r="B37" s="146" t="s">
        <v>159</v>
      </c>
      <c r="C37" s="125" t="s">
        <v>71</v>
      </c>
      <c r="D37" s="133">
        <v>27905</v>
      </c>
      <c r="E37" s="70" t="str">
        <f t="shared" si="0"/>
        <v>M50</v>
      </c>
      <c r="F37" s="77">
        <v>3</v>
      </c>
      <c r="G37" s="77">
        <f t="shared" si="1"/>
        <v>98</v>
      </c>
      <c r="H37" s="80">
        <f t="shared" si="2"/>
        <v>3.5763888888888887E-2</v>
      </c>
      <c r="I37" s="96">
        <f t="shared" si="3"/>
        <v>1</v>
      </c>
      <c r="J37" s="72">
        <v>98</v>
      </c>
      <c r="K37" s="73">
        <v>3.5763888888888887E-2</v>
      </c>
      <c r="L37" s="77"/>
      <c r="M37" s="73"/>
      <c r="N37" s="77"/>
      <c r="O37" s="83"/>
    </row>
    <row r="38" spans="1:15" ht="14.95" x14ac:dyDescent="0.25">
      <c r="A38" s="5" t="s">
        <v>98</v>
      </c>
      <c r="B38" s="146" t="s">
        <v>140</v>
      </c>
      <c r="C38" s="125" t="s">
        <v>71</v>
      </c>
      <c r="D38" s="133">
        <v>27015</v>
      </c>
      <c r="E38" s="70" t="str">
        <f t="shared" si="0"/>
        <v>M50</v>
      </c>
      <c r="F38" s="77">
        <v>4</v>
      </c>
      <c r="G38" s="77">
        <f t="shared" si="1"/>
        <v>97</v>
      </c>
      <c r="H38" s="80">
        <f t="shared" si="2"/>
        <v>3.9537037037037037E-2</v>
      </c>
      <c r="I38" s="96">
        <f t="shared" si="3"/>
        <v>1</v>
      </c>
      <c r="J38" s="72">
        <v>97</v>
      </c>
      <c r="K38" s="73">
        <v>3.9537037037037037E-2</v>
      </c>
      <c r="L38" s="77"/>
      <c r="M38" s="73"/>
      <c r="N38" s="77"/>
      <c r="O38" s="83"/>
    </row>
    <row r="39" spans="1:15" ht="14.95" x14ac:dyDescent="0.25">
      <c r="A39" s="5" t="s">
        <v>86</v>
      </c>
      <c r="B39" s="146" t="s">
        <v>143</v>
      </c>
      <c r="C39" s="125" t="s">
        <v>71</v>
      </c>
      <c r="D39" s="133">
        <v>27876</v>
      </c>
      <c r="E39" s="70" t="str">
        <f t="shared" si="0"/>
        <v>M50</v>
      </c>
      <c r="F39" s="77">
        <v>5</v>
      </c>
      <c r="G39" s="77">
        <f t="shared" si="1"/>
        <v>96</v>
      </c>
      <c r="H39" s="80">
        <f t="shared" si="2"/>
        <v>3.9895833333333332E-2</v>
      </c>
      <c r="I39" s="96">
        <f t="shared" si="3"/>
        <v>1</v>
      </c>
      <c r="J39" s="72">
        <v>96</v>
      </c>
      <c r="K39" s="73">
        <v>3.9895833333333332E-2</v>
      </c>
      <c r="L39" s="77"/>
      <c r="M39" s="73"/>
      <c r="N39" s="77"/>
      <c r="O39" s="83"/>
    </row>
    <row r="40" spans="1:15" ht="14.95" x14ac:dyDescent="0.25">
      <c r="A40" s="5" t="s">
        <v>96</v>
      </c>
      <c r="B40" s="146" t="s">
        <v>141</v>
      </c>
      <c r="C40" s="125" t="s">
        <v>71</v>
      </c>
      <c r="D40" s="133">
        <v>25468</v>
      </c>
      <c r="E40" s="70" t="str">
        <f t="shared" si="0"/>
        <v>M50</v>
      </c>
      <c r="F40" s="77">
        <v>6</v>
      </c>
      <c r="G40" s="77">
        <f t="shared" si="1"/>
        <v>95</v>
      </c>
      <c r="H40" s="80">
        <f t="shared" si="2"/>
        <v>5.4884259259259258E-2</v>
      </c>
      <c r="I40" s="96">
        <f t="shared" si="3"/>
        <v>1</v>
      </c>
      <c r="J40" s="72">
        <v>95</v>
      </c>
      <c r="K40" s="73">
        <v>5.4884259259259258E-2</v>
      </c>
      <c r="L40" s="77"/>
      <c r="M40" s="73"/>
      <c r="N40" s="77"/>
      <c r="O40" s="83"/>
    </row>
    <row r="41" spans="1:15" ht="14.95" x14ac:dyDescent="0.25">
      <c r="A41" s="5" t="s">
        <v>97</v>
      </c>
      <c r="B41" s="146" t="s">
        <v>146</v>
      </c>
      <c r="C41" s="125" t="s">
        <v>71</v>
      </c>
      <c r="D41" s="133">
        <v>22808</v>
      </c>
      <c r="E41" s="70" t="str">
        <f t="shared" si="0"/>
        <v>M60</v>
      </c>
      <c r="F41" s="77">
        <v>1</v>
      </c>
      <c r="G41" s="77">
        <f t="shared" si="1"/>
        <v>100</v>
      </c>
      <c r="H41" s="80">
        <f t="shared" si="2"/>
        <v>3.8287037037037036E-2</v>
      </c>
      <c r="I41" s="96">
        <f t="shared" si="3"/>
        <v>1</v>
      </c>
      <c r="J41" s="72">
        <v>100</v>
      </c>
      <c r="K41" s="73">
        <v>3.8287037037037036E-2</v>
      </c>
      <c r="L41" s="77"/>
      <c r="M41" s="73"/>
      <c r="N41" s="77"/>
      <c r="O41" s="83"/>
    </row>
    <row r="42" spans="1:15" ht="14.95" x14ac:dyDescent="0.25">
      <c r="A42" s="5" t="s">
        <v>98</v>
      </c>
      <c r="B42" s="146" t="s">
        <v>147</v>
      </c>
      <c r="C42" s="125" t="s">
        <v>71</v>
      </c>
      <c r="D42" s="133">
        <v>23900</v>
      </c>
      <c r="E42" s="70" t="str">
        <f t="shared" si="0"/>
        <v>M60</v>
      </c>
      <c r="F42" s="77">
        <v>2</v>
      </c>
      <c r="G42" s="77">
        <f t="shared" si="1"/>
        <v>99</v>
      </c>
      <c r="H42" s="80">
        <f t="shared" si="2"/>
        <v>3.878472222222222E-2</v>
      </c>
      <c r="I42" s="96">
        <f t="shared" si="3"/>
        <v>1</v>
      </c>
      <c r="J42" s="72">
        <v>99</v>
      </c>
      <c r="K42" s="73">
        <v>3.878472222222222E-2</v>
      </c>
      <c r="L42" s="77"/>
      <c r="M42" s="73"/>
      <c r="N42" s="77"/>
      <c r="O42" s="83"/>
    </row>
    <row r="43" spans="1:15" ht="14.95" x14ac:dyDescent="0.25">
      <c r="A43" s="5" t="s">
        <v>91</v>
      </c>
      <c r="B43" s="146" t="s">
        <v>145</v>
      </c>
      <c r="C43" s="125" t="s">
        <v>71</v>
      </c>
      <c r="D43" s="133">
        <v>24409</v>
      </c>
      <c r="E43" s="70" t="str">
        <f t="shared" si="0"/>
        <v>M60</v>
      </c>
      <c r="F43" s="77">
        <v>3</v>
      </c>
      <c r="G43" s="77">
        <f t="shared" si="1"/>
        <v>98</v>
      </c>
      <c r="H43" s="80">
        <f t="shared" si="2"/>
        <v>3.8865740740740742E-2</v>
      </c>
      <c r="I43" s="96">
        <f t="shared" si="3"/>
        <v>1</v>
      </c>
      <c r="J43" s="72">
        <v>98</v>
      </c>
      <c r="K43" s="73">
        <v>3.8865740740740742E-2</v>
      </c>
      <c r="L43" s="77"/>
      <c r="M43" s="73"/>
      <c r="N43" s="77"/>
      <c r="O43" s="83"/>
    </row>
    <row r="44" spans="1:15" ht="14.95" x14ac:dyDescent="0.25">
      <c r="A44" s="5" t="s">
        <v>100</v>
      </c>
      <c r="B44" s="146" t="s">
        <v>148</v>
      </c>
      <c r="C44" s="125" t="s">
        <v>71</v>
      </c>
      <c r="D44" s="133">
        <v>23890</v>
      </c>
      <c r="E44" s="70" t="str">
        <f t="shared" si="0"/>
        <v>M60</v>
      </c>
      <c r="F44" s="77">
        <v>4</v>
      </c>
      <c r="G44" s="77">
        <f t="shared" si="1"/>
        <v>97</v>
      </c>
      <c r="H44" s="80">
        <f t="shared" si="2"/>
        <v>3.9456018518518515E-2</v>
      </c>
      <c r="I44" s="96">
        <f t="shared" si="3"/>
        <v>1</v>
      </c>
      <c r="J44" s="72">
        <v>97</v>
      </c>
      <c r="K44" s="73">
        <v>3.9456018518518515E-2</v>
      </c>
      <c r="L44" s="77"/>
      <c r="M44" s="73"/>
      <c r="N44" s="77"/>
      <c r="O44" s="83"/>
    </row>
    <row r="45" spans="1:15" ht="14.95" x14ac:dyDescent="0.25">
      <c r="A45" s="5" t="s">
        <v>84</v>
      </c>
      <c r="B45" s="146" t="s">
        <v>149</v>
      </c>
      <c r="C45" s="125" t="s">
        <v>71</v>
      </c>
      <c r="D45" s="133">
        <v>21855</v>
      </c>
      <c r="E45" s="70" t="str">
        <f t="shared" si="0"/>
        <v>M60</v>
      </c>
      <c r="F45" s="77">
        <v>5</v>
      </c>
      <c r="G45" s="77">
        <f t="shared" si="1"/>
        <v>96</v>
      </c>
      <c r="H45" s="80">
        <f t="shared" si="2"/>
        <v>4.071759259259259E-2</v>
      </c>
      <c r="I45" s="96">
        <f t="shared" si="3"/>
        <v>1</v>
      </c>
      <c r="J45" s="72">
        <v>96</v>
      </c>
      <c r="K45" s="73">
        <v>4.071759259259259E-2</v>
      </c>
      <c r="L45" s="77"/>
      <c r="M45" s="73"/>
      <c r="N45" s="77"/>
      <c r="O45" s="83"/>
    </row>
    <row r="46" spans="1:15" x14ac:dyDescent="0.25">
      <c r="A46" s="6" t="s">
        <v>87</v>
      </c>
      <c r="B46" s="174" t="s">
        <v>151</v>
      </c>
      <c r="C46" s="175" t="s">
        <v>71</v>
      </c>
      <c r="D46" s="176">
        <v>22565</v>
      </c>
      <c r="E46" s="177" t="str">
        <f t="shared" si="0"/>
        <v>M60</v>
      </c>
      <c r="F46" s="178">
        <v>6</v>
      </c>
      <c r="G46" s="178">
        <f t="shared" si="1"/>
        <v>95</v>
      </c>
      <c r="H46" s="179">
        <f t="shared" si="2"/>
        <v>4.4201388888888887E-2</v>
      </c>
      <c r="I46" s="180">
        <f t="shared" si="3"/>
        <v>1</v>
      </c>
      <c r="J46" s="181">
        <v>95</v>
      </c>
      <c r="K46" s="182">
        <v>4.4201388888888887E-2</v>
      </c>
      <c r="L46" s="178"/>
      <c r="M46" s="182"/>
      <c r="N46" s="178"/>
      <c r="O46" s="183"/>
    </row>
    <row r="47" spans="1:15" x14ac:dyDescent="0.25">
      <c r="A47" s="5" t="s">
        <v>95</v>
      </c>
      <c r="B47" s="146" t="s">
        <v>152</v>
      </c>
      <c r="C47" s="188" t="s">
        <v>71</v>
      </c>
      <c r="D47" s="189">
        <v>23240</v>
      </c>
      <c r="E47" s="177" t="str">
        <f t="shared" si="0"/>
        <v>M60</v>
      </c>
      <c r="F47" s="77">
        <v>7</v>
      </c>
      <c r="G47" s="178">
        <f t="shared" si="1"/>
        <v>94</v>
      </c>
      <c r="H47" s="179">
        <f t="shared" si="2"/>
        <v>4.7349537037037037E-2</v>
      </c>
      <c r="I47" s="187">
        <f t="shared" si="3"/>
        <v>1</v>
      </c>
      <c r="J47" s="185">
        <v>94</v>
      </c>
      <c r="K47" s="73">
        <v>4.7349537037037037E-2</v>
      </c>
      <c r="L47" s="77"/>
      <c r="M47" s="73"/>
      <c r="N47" s="77"/>
      <c r="O47" s="83"/>
    </row>
    <row r="48" spans="1:15" x14ac:dyDescent="0.25">
      <c r="A48" s="5" t="s">
        <v>101</v>
      </c>
      <c r="B48" s="146" t="s">
        <v>153</v>
      </c>
      <c r="C48" s="188" t="s">
        <v>71</v>
      </c>
      <c r="D48" s="189">
        <v>20889</v>
      </c>
      <c r="E48" s="177" t="str">
        <f t="shared" si="0"/>
        <v>M60</v>
      </c>
      <c r="F48" s="77">
        <v>8</v>
      </c>
      <c r="G48" s="178">
        <f t="shared" si="1"/>
        <v>93</v>
      </c>
      <c r="H48" s="179">
        <f t="shared" si="2"/>
        <v>6.9780092592592588E-2</v>
      </c>
      <c r="I48" s="187">
        <f t="shared" si="3"/>
        <v>1</v>
      </c>
      <c r="J48" s="185">
        <v>93</v>
      </c>
      <c r="K48" s="73">
        <v>6.9780092592592588E-2</v>
      </c>
      <c r="L48" s="77"/>
      <c r="M48" s="73"/>
      <c r="N48" s="77"/>
      <c r="O48" s="83"/>
    </row>
    <row r="49" spans="1:15" x14ac:dyDescent="0.25">
      <c r="A49" s="5"/>
      <c r="B49" s="146"/>
      <c r="C49" s="188"/>
      <c r="D49" s="189"/>
      <c r="E49" s="177" t="str">
        <f t="shared" ref="E49:E66" si="4">IF(D49="","",
_xlfn.LET(
_xlpm.dob,D49,
_xlpm.gender,UPPER(C49),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49" s="77"/>
      <c r="G49" s="178">
        <f t="shared" ref="G49:G76" si="5">SUM(J49,L49,N49)</f>
        <v>0</v>
      </c>
      <c r="H49" s="179">
        <f t="shared" ref="H49:H76" si="6">SUM(K49,M49,O49)</f>
        <v>0</v>
      </c>
      <c r="I49" s="187">
        <f t="shared" ref="I49:I76" si="7">COUNT(J49,L49,N49)</f>
        <v>0</v>
      </c>
      <c r="J49" s="184"/>
      <c r="K49" s="73"/>
      <c r="L49" s="77"/>
      <c r="M49" s="73"/>
      <c r="N49" s="77"/>
      <c r="O49" s="83"/>
    </row>
    <row r="50" spans="1:15" x14ac:dyDescent="0.25">
      <c r="A50" s="5"/>
      <c r="B50" s="146"/>
      <c r="C50" s="188"/>
      <c r="D50" s="189"/>
      <c r="E50" s="177" t="str">
        <f t="shared" si="4"/>
        <v/>
      </c>
      <c r="F50" s="77"/>
      <c r="G50" s="178">
        <f t="shared" si="5"/>
        <v>0</v>
      </c>
      <c r="H50" s="179">
        <f t="shared" si="6"/>
        <v>0</v>
      </c>
      <c r="I50" s="187">
        <f t="shared" si="7"/>
        <v>0</v>
      </c>
      <c r="J50" s="184"/>
      <c r="K50" s="73"/>
      <c r="L50" s="77"/>
      <c r="M50" s="73"/>
      <c r="N50" s="77"/>
      <c r="O50" s="83"/>
    </row>
    <row r="51" spans="1:15" x14ac:dyDescent="0.25">
      <c r="A51" s="5"/>
      <c r="B51" s="146"/>
      <c r="C51" s="188"/>
      <c r="D51" s="189"/>
      <c r="E51" s="177" t="str">
        <f t="shared" si="4"/>
        <v/>
      </c>
      <c r="F51" s="71"/>
      <c r="G51" s="178">
        <f t="shared" si="5"/>
        <v>0</v>
      </c>
      <c r="H51" s="179">
        <f t="shared" si="6"/>
        <v>0</v>
      </c>
      <c r="I51" s="187">
        <f t="shared" si="7"/>
        <v>0</v>
      </c>
      <c r="J51" s="185"/>
      <c r="K51" s="80"/>
      <c r="L51" s="77"/>
      <c r="M51" s="73"/>
      <c r="N51" s="77"/>
      <c r="O51" s="83"/>
    </row>
    <row r="52" spans="1:15" x14ac:dyDescent="0.25">
      <c r="A52" s="5"/>
      <c r="B52" s="146"/>
      <c r="C52" s="188"/>
      <c r="D52" s="189"/>
      <c r="E52" s="177" t="str">
        <f t="shared" si="4"/>
        <v/>
      </c>
      <c r="F52" s="71"/>
      <c r="G52" s="178">
        <f t="shared" si="5"/>
        <v>0</v>
      </c>
      <c r="H52" s="179">
        <f t="shared" si="6"/>
        <v>0</v>
      </c>
      <c r="I52" s="187">
        <f t="shared" si="7"/>
        <v>0</v>
      </c>
      <c r="J52" s="185"/>
      <c r="K52" s="80"/>
      <c r="L52" s="77"/>
      <c r="M52" s="73"/>
      <c r="N52" s="77"/>
      <c r="O52" s="83"/>
    </row>
    <row r="53" spans="1:15" x14ac:dyDescent="0.25">
      <c r="A53" s="5"/>
      <c r="B53" s="146"/>
      <c r="C53" s="188"/>
      <c r="D53" s="189"/>
      <c r="E53" s="177" t="str">
        <f t="shared" si="4"/>
        <v/>
      </c>
      <c r="F53" s="71"/>
      <c r="G53" s="178">
        <f t="shared" si="5"/>
        <v>0</v>
      </c>
      <c r="H53" s="179">
        <f t="shared" si="6"/>
        <v>0</v>
      </c>
      <c r="I53" s="187">
        <f t="shared" si="7"/>
        <v>0</v>
      </c>
      <c r="J53" s="185"/>
      <c r="K53" s="80"/>
      <c r="L53" s="77"/>
      <c r="M53" s="73"/>
      <c r="N53" s="77"/>
      <c r="O53" s="83"/>
    </row>
    <row r="54" spans="1:15" x14ac:dyDescent="0.25">
      <c r="A54" s="5"/>
      <c r="B54" s="146"/>
      <c r="C54" s="188"/>
      <c r="D54" s="189"/>
      <c r="E54" s="177" t="str">
        <f t="shared" si="4"/>
        <v/>
      </c>
      <c r="F54" s="71"/>
      <c r="G54" s="178">
        <f t="shared" si="5"/>
        <v>0</v>
      </c>
      <c r="H54" s="179">
        <f t="shared" si="6"/>
        <v>0</v>
      </c>
      <c r="I54" s="187">
        <f t="shared" si="7"/>
        <v>0</v>
      </c>
      <c r="J54" s="185"/>
      <c r="K54" s="80"/>
      <c r="L54" s="77"/>
      <c r="M54" s="73"/>
      <c r="N54" s="77"/>
      <c r="O54" s="83"/>
    </row>
    <row r="55" spans="1:15" x14ac:dyDescent="0.25">
      <c r="A55" s="5"/>
      <c r="B55" s="146"/>
      <c r="C55" s="188"/>
      <c r="D55" s="189"/>
      <c r="E55" s="177" t="str">
        <f t="shared" si="4"/>
        <v/>
      </c>
      <c r="F55" s="71"/>
      <c r="G55" s="178">
        <f t="shared" si="5"/>
        <v>0</v>
      </c>
      <c r="H55" s="179">
        <f t="shared" si="6"/>
        <v>0</v>
      </c>
      <c r="I55" s="187">
        <f t="shared" si="7"/>
        <v>0</v>
      </c>
      <c r="J55" s="185"/>
      <c r="K55" s="80"/>
      <c r="L55" s="77"/>
      <c r="M55" s="73"/>
      <c r="N55" s="77"/>
      <c r="O55" s="83"/>
    </row>
    <row r="56" spans="1:15" x14ac:dyDescent="0.25">
      <c r="A56" s="5"/>
      <c r="B56" s="146"/>
      <c r="C56" s="188"/>
      <c r="D56" s="189"/>
      <c r="E56" s="177" t="str">
        <f t="shared" si="4"/>
        <v/>
      </c>
      <c r="F56" s="71"/>
      <c r="G56" s="178">
        <f t="shared" si="5"/>
        <v>0</v>
      </c>
      <c r="H56" s="179">
        <f t="shared" si="6"/>
        <v>0</v>
      </c>
      <c r="I56" s="187">
        <f t="shared" si="7"/>
        <v>0</v>
      </c>
      <c r="J56" s="185"/>
      <c r="K56" s="80"/>
      <c r="L56" s="77"/>
      <c r="M56" s="73"/>
      <c r="N56" s="77"/>
      <c r="O56" s="83"/>
    </row>
    <row r="57" spans="1:15" x14ac:dyDescent="0.25">
      <c r="A57" s="5"/>
      <c r="B57" s="146"/>
      <c r="C57" s="188"/>
      <c r="D57" s="189"/>
      <c r="E57" s="177" t="str">
        <f t="shared" si="4"/>
        <v/>
      </c>
      <c r="F57" s="71"/>
      <c r="G57" s="178">
        <f t="shared" si="5"/>
        <v>0</v>
      </c>
      <c r="H57" s="179">
        <f t="shared" si="6"/>
        <v>0</v>
      </c>
      <c r="I57" s="187">
        <f t="shared" si="7"/>
        <v>0</v>
      </c>
      <c r="J57" s="185"/>
      <c r="K57" s="80"/>
      <c r="L57" s="77"/>
      <c r="M57" s="73"/>
      <c r="N57" s="77"/>
      <c r="O57" s="83"/>
    </row>
    <row r="58" spans="1:15" x14ac:dyDescent="0.25">
      <c r="A58" s="5"/>
      <c r="B58" s="146"/>
      <c r="C58" s="188"/>
      <c r="D58" s="189"/>
      <c r="E58" s="177" t="str">
        <f t="shared" si="4"/>
        <v/>
      </c>
      <c r="F58" s="71"/>
      <c r="G58" s="178">
        <f t="shared" si="5"/>
        <v>0</v>
      </c>
      <c r="H58" s="179">
        <f t="shared" si="6"/>
        <v>0</v>
      </c>
      <c r="I58" s="187">
        <f t="shared" si="7"/>
        <v>0</v>
      </c>
      <c r="J58" s="185"/>
      <c r="K58" s="80"/>
      <c r="L58" s="77"/>
      <c r="M58" s="73"/>
      <c r="N58" s="77"/>
      <c r="O58" s="83"/>
    </row>
    <row r="59" spans="1:15" x14ac:dyDescent="0.25">
      <c r="A59" s="5"/>
      <c r="B59" s="146"/>
      <c r="C59" s="188"/>
      <c r="D59" s="189"/>
      <c r="E59" s="177" t="str">
        <f t="shared" si="4"/>
        <v/>
      </c>
      <c r="F59" s="71"/>
      <c r="G59" s="178">
        <f t="shared" si="5"/>
        <v>0</v>
      </c>
      <c r="H59" s="179">
        <f t="shared" si="6"/>
        <v>0</v>
      </c>
      <c r="I59" s="187">
        <f t="shared" si="7"/>
        <v>0</v>
      </c>
      <c r="J59" s="185"/>
      <c r="K59" s="80"/>
      <c r="L59" s="77"/>
      <c r="M59" s="73"/>
      <c r="N59" s="77"/>
      <c r="O59" s="83"/>
    </row>
    <row r="60" spans="1:15" x14ac:dyDescent="0.25">
      <c r="A60" s="5"/>
      <c r="B60" s="146"/>
      <c r="C60" s="188"/>
      <c r="D60" s="189"/>
      <c r="E60" s="177" t="str">
        <f t="shared" si="4"/>
        <v/>
      </c>
      <c r="F60" s="71"/>
      <c r="G60" s="178">
        <f t="shared" si="5"/>
        <v>0</v>
      </c>
      <c r="H60" s="179">
        <f t="shared" si="6"/>
        <v>0</v>
      </c>
      <c r="I60" s="187">
        <f t="shared" si="7"/>
        <v>0</v>
      </c>
      <c r="J60" s="185"/>
      <c r="K60" s="80"/>
      <c r="L60" s="77"/>
      <c r="M60" s="73"/>
      <c r="N60" s="77"/>
      <c r="O60" s="83"/>
    </row>
    <row r="61" spans="1:15" x14ac:dyDescent="0.25">
      <c r="A61" s="5"/>
      <c r="B61" s="146"/>
      <c r="C61" s="188"/>
      <c r="D61" s="189"/>
      <c r="E61" s="177" t="str">
        <f t="shared" si="4"/>
        <v/>
      </c>
      <c r="F61" s="71"/>
      <c r="G61" s="178">
        <f t="shared" si="5"/>
        <v>0</v>
      </c>
      <c r="H61" s="179">
        <f t="shared" si="6"/>
        <v>0</v>
      </c>
      <c r="I61" s="187">
        <f t="shared" si="7"/>
        <v>0</v>
      </c>
      <c r="J61" s="185"/>
      <c r="K61" s="80"/>
      <c r="L61" s="77"/>
      <c r="M61" s="73"/>
      <c r="N61" s="77"/>
      <c r="O61" s="83"/>
    </row>
    <row r="62" spans="1:15" x14ac:dyDescent="0.25">
      <c r="A62" s="5"/>
      <c r="B62" s="146"/>
      <c r="C62" s="188"/>
      <c r="D62" s="189"/>
      <c r="E62" s="177" t="str">
        <f t="shared" si="4"/>
        <v/>
      </c>
      <c r="F62" s="71"/>
      <c r="G62" s="178">
        <f t="shared" si="5"/>
        <v>0</v>
      </c>
      <c r="H62" s="179">
        <f t="shared" si="6"/>
        <v>0</v>
      </c>
      <c r="I62" s="187">
        <f t="shared" si="7"/>
        <v>0</v>
      </c>
      <c r="J62" s="185"/>
      <c r="K62" s="80"/>
      <c r="L62" s="77"/>
      <c r="M62" s="73"/>
      <c r="N62" s="77"/>
      <c r="O62" s="83"/>
    </row>
    <row r="63" spans="1:15" x14ac:dyDescent="0.25">
      <c r="A63" s="5"/>
      <c r="B63" s="146"/>
      <c r="C63" s="188"/>
      <c r="D63" s="189"/>
      <c r="E63" s="177" t="str">
        <f t="shared" si="4"/>
        <v/>
      </c>
      <c r="F63" s="71"/>
      <c r="G63" s="178">
        <f t="shared" si="5"/>
        <v>0</v>
      </c>
      <c r="H63" s="179">
        <f t="shared" si="6"/>
        <v>0</v>
      </c>
      <c r="I63" s="187">
        <f t="shared" si="7"/>
        <v>0</v>
      </c>
      <c r="J63" s="185"/>
      <c r="K63" s="80"/>
      <c r="L63" s="77"/>
      <c r="M63" s="73"/>
      <c r="N63" s="77"/>
      <c r="O63" s="83"/>
    </row>
    <row r="64" spans="1:15" x14ac:dyDescent="0.25">
      <c r="A64" s="5"/>
      <c r="B64" s="146"/>
      <c r="C64" s="188"/>
      <c r="D64" s="189"/>
      <c r="E64" s="177" t="str">
        <f t="shared" si="4"/>
        <v/>
      </c>
      <c r="F64" s="71"/>
      <c r="G64" s="178">
        <f t="shared" si="5"/>
        <v>0</v>
      </c>
      <c r="H64" s="179">
        <f t="shared" si="6"/>
        <v>0</v>
      </c>
      <c r="I64" s="187">
        <f t="shared" si="7"/>
        <v>0</v>
      </c>
      <c r="J64" s="185"/>
      <c r="K64" s="80"/>
      <c r="L64" s="77"/>
      <c r="M64" s="73"/>
      <c r="N64" s="77"/>
      <c r="O64" s="83"/>
    </row>
    <row r="65" spans="1:15" x14ac:dyDescent="0.25">
      <c r="A65" s="5"/>
      <c r="B65" s="146"/>
      <c r="C65" s="188"/>
      <c r="D65" s="189"/>
      <c r="E65" s="177" t="str">
        <f t="shared" si="4"/>
        <v/>
      </c>
      <c r="F65" s="71"/>
      <c r="G65" s="178">
        <f t="shared" si="5"/>
        <v>0</v>
      </c>
      <c r="H65" s="179">
        <f t="shared" si="6"/>
        <v>0</v>
      </c>
      <c r="I65" s="187">
        <f t="shared" si="7"/>
        <v>0</v>
      </c>
      <c r="J65" s="185"/>
      <c r="K65" s="80"/>
      <c r="L65" s="77"/>
      <c r="M65" s="73"/>
      <c r="N65" s="77"/>
      <c r="O65" s="83"/>
    </row>
    <row r="66" spans="1:15" x14ac:dyDescent="0.25">
      <c r="A66" s="5"/>
      <c r="B66" s="146"/>
      <c r="C66" s="188"/>
      <c r="D66" s="189"/>
      <c r="E66" s="177" t="str">
        <f t="shared" si="4"/>
        <v/>
      </c>
      <c r="F66" s="71"/>
      <c r="G66" s="178">
        <f t="shared" si="5"/>
        <v>0</v>
      </c>
      <c r="H66" s="179">
        <f t="shared" si="6"/>
        <v>0</v>
      </c>
      <c r="I66" s="187">
        <f t="shared" si="7"/>
        <v>0</v>
      </c>
      <c r="J66" s="185"/>
      <c r="K66" s="80"/>
      <c r="L66" s="77"/>
      <c r="M66" s="73"/>
      <c r="N66" s="77"/>
      <c r="O66" s="83"/>
    </row>
    <row r="67" spans="1:15" x14ac:dyDescent="0.25">
      <c r="A67" s="5"/>
      <c r="B67" s="146"/>
      <c r="C67" s="188"/>
      <c r="D67" s="189"/>
      <c r="E67" s="177" t="str">
        <f t="shared" ref="E67:E76" si="8">IF(D67="","",
_xlfn.LET(
_xlpm.dob,D67,
_xlpm.gender,UPPER(C67),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67" s="71"/>
      <c r="G67" s="178">
        <f t="shared" si="5"/>
        <v>0</v>
      </c>
      <c r="H67" s="179">
        <f t="shared" si="6"/>
        <v>0</v>
      </c>
      <c r="I67" s="187">
        <f t="shared" si="7"/>
        <v>0</v>
      </c>
      <c r="J67" s="185"/>
      <c r="K67" s="80"/>
      <c r="L67" s="77"/>
      <c r="M67" s="73"/>
      <c r="N67" s="77"/>
      <c r="O67" s="83"/>
    </row>
    <row r="68" spans="1:15" x14ac:dyDescent="0.25">
      <c r="A68" s="5"/>
      <c r="B68" s="146"/>
      <c r="C68" s="188"/>
      <c r="D68" s="189"/>
      <c r="E68" s="177" t="str">
        <f t="shared" si="8"/>
        <v/>
      </c>
      <c r="F68" s="71"/>
      <c r="G68" s="178">
        <f t="shared" si="5"/>
        <v>0</v>
      </c>
      <c r="H68" s="179">
        <f t="shared" si="6"/>
        <v>0</v>
      </c>
      <c r="I68" s="187">
        <f t="shared" si="7"/>
        <v>0</v>
      </c>
      <c r="J68" s="185"/>
      <c r="K68" s="80"/>
      <c r="L68" s="77"/>
      <c r="M68" s="73"/>
      <c r="N68" s="77"/>
      <c r="O68" s="83"/>
    </row>
    <row r="69" spans="1:15" x14ac:dyDescent="0.25">
      <c r="A69" s="5"/>
      <c r="B69" s="146"/>
      <c r="C69" s="188"/>
      <c r="D69" s="189"/>
      <c r="E69" s="177" t="str">
        <f t="shared" si="8"/>
        <v/>
      </c>
      <c r="F69" s="71"/>
      <c r="G69" s="178">
        <f t="shared" si="5"/>
        <v>0</v>
      </c>
      <c r="H69" s="179">
        <f t="shared" si="6"/>
        <v>0</v>
      </c>
      <c r="I69" s="187">
        <f t="shared" si="7"/>
        <v>0</v>
      </c>
      <c r="J69" s="185"/>
      <c r="K69" s="80"/>
      <c r="L69" s="77"/>
      <c r="M69" s="73"/>
      <c r="N69" s="77"/>
      <c r="O69" s="83"/>
    </row>
    <row r="70" spans="1:15" x14ac:dyDescent="0.25">
      <c r="A70" s="5"/>
      <c r="B70" s="146"/>
      <c r="C70" s="188"/>
      <c r="D70" s="189"/>
      <c r="E70" s="177" t="str">
        <f t="shared" si="8"/>
        <v/>
      </c>
      <c r="F70" s="71"/>
      <c r="G70" s="178">
        <f t="shared" si="5"/>
        <v>0</v>
      </c>
      <c r="H70" s="179">
        <f t="shared" si="6"/>
        <v>0</v>
      </c>
      <c r="I70" s="187">
        <f t="shared" si="7"/>
        <v>0</v>
      </c>
      <c r="J70" s="185"/>
      <c r="K70" s="80"/>
      <c r="L70" s="77"/>
      <c r="M70" s="73"/>
      <c r="N70" s="77"/>
      <c r="O70" s="83"/>
    </row>
    <row r="71" spans="1:15" x14ac:dyDescent="0.25">
      <c r="A71" s="5"/>
      <c r="B71" s="146"/>
      <c r="C71" s="188"/>
      <c r="D71" s="189"/>
      <c r="E71" s="177" t="str">
        <f t="shared" si="8"/>
        <v/>
      </c>
      <c r="F71" s="71"/>
      <c r="G71" s="178">
        <f t="shared" si="5"/>
        <v>0</v>
      </c>
      <c r="H71" s="179">
        <f t="shared" si="6"/>
        <v>0</v>
      </c>
      <c r="I71" s="187">
        <f t="shared" si="7"/>
        <v>0</v>
      </c>
      <c r="J71" s="185"/>
      <c r="K71" s="80"/>
      <c r="L71" s="77"/>
      <c r="M71" s="73"/>
      <c r="N71" s="77"/>
      <c r="O71" s="83"/>
    </row>
    <row r="72" spans="1:15" x14ac:dyDescent="0.25">
      <c r="A72" s="5"/>
      <c r="B72" s="146"/>
      <c r="C72" s="188"/>
      <c r="D72" s="189"/>
      <c r="E72" s="177" t="str">
        <f t="shared" si="8"/>
        <v/>
      </c>
      <c r="F72" s="71"/>
      <c r="G72" s="178">
        <f t="shared" si="5"/>
        <v>0</v>
      </c>
      <c r="H72" s="179">
        <f t="shared" si="6"/>
        <v>0</v>
      </c>
      <c r="I72" s="187">
        <f t="shared" si="7"/>
        <v>0</v>
      </c>
      <c r="J72" s="185"/>
      <c r="K72" s="80"/>
      <c r="L72" s="77"/>
      <c r="M72" s="73"/>
      <c r="N72" s="77"/>
      <c r="O72" s="83"/>
    </row>
    <row r="73" spans="1:15" x14ac:dyDescent="0.25">
      <c r="A73" s="5"/>
      <c r="B73" s="146"/>
      <c r="C73" s="188"/>
      <c r="D73" s="189"/>
      <c r="E73" s="177" t="str">
        <f t="shared" si="8"/>
        <v/>
      </c>
      <c r="F73" s="71"/>
      <c r="G73" s="178">
        <f t="shared" si="5"/>
        <v>0</v>
      </c>
      <c r="H73" s="179">
        <f t="shared" si="6"/>
        <v>0</v>
      </c>
      <c r="I73" s="187">
        <f t="shared" si="7"/>
        <v>0</v>
      </c>
      <c r="J73" s="185"/>
      <c r="K73" s="80"/>
      <c r="L73" s="77"/>
      <c r="M73" s="73"/>
      <c r="N73" s="77"/>
      <c r="O73" s="83"/>
    </row>
    <row r="74" spans="1:15" x14ac:dyDescent="0.25">
      <c r="A74" s="5"/>
      <c r="B74" s="146"/>
      <c r="C74" s="188"/>
      <c r="D74" s="189"/>
      <c r="E74" s="177" t="str">
        <f t="shared" si="8"/>
        <v/>
      </c>
      <c r="F74" s="71"/>
      <c r="G74" s="178">
        <f t="shared" si="5"/>
        <v>0</v>
      </c>
      <c r="H74" s="179">
        <f t="shared" si="6"/>
        <v>0</v>
      </c>
      <c r="I74" s="187">
        <f t="shared" si="7"/>
        <v>0</v>
      </c>
      <c r="J74" s="185"/>
      <c r="K74" s="80"/>
      <c r="L74" s="77"/>
      <c r="M74" s="73"/>
      <c r="N74" s="77"/>
      <c r="O74" s="83"/>
    </row>
    <row r="75" spans="1:15" x14ac:dyDescent="0.25">
      <c r="A75" s="5"/>
      <c r="B75" s="146"/>
      <c r="C75" s="188"/>
      <c r="D75" s="189"/>
      <c r="E75" s="177" t="str">
        <f t="shared" si="8"/>
        <v/>
      </c>
      <c r="F75" s="71"/>
      <c r="G75" s="178">
        <f t="shared" si="5"/>
        <v>0</v>
      </c>
      <c r="H75" s="179">
        <f t="shared" si="6"/>
        <v>0</v>
      </c>
      <c r="I75" s="187">
        <f t="shared" si="7"/>
        <v>0</v>
      </c>
      <c r="J75" s="185"/>
      <c r="K75" s="80"/>
      <c r="L75" s="77"/>
      <c r="M75" s="73"/>
      <c r="N75" s="77"/>
      <c r="O75" s="83"/>
    </row>
    <row r="76" spans="1:15" ht="14.95" thickBot="1" x14ac:dyDescent="0.3">
      <c r="A76" s="7"/>
      <c r="B76" s="147"/>
      <c r="C76" s="190"/>
      <c r="D76" s="171"/>
      <c r="E76" s="86" t="str">
        <f t="shared" si="8"/>
        <v/>
      </c>
      <c r="F76" s="87"/>
      <c r="G76" s="101">
        <f t="shared" si="5"/>
        <v>0</v>
      </c>
      <c r="H76" s="102">
        <f t="shared" si="6"/>
        <v>0</v>
      </c>
      <c r="I76" s="149">
        <f t="shared" si="7"/>
        <v>0</v>
      </c>
      <c r="J76" s="186"/>
      <c r="K76" s="102"/>
      <c r="L76" s="101"/>
      <c r="M76" s="89"/>
      <c r="N76" s="101"/>
      <c r="O76" s="103"/>
    </row>
  </sheetData>
  <autoFilter ref="B2:O28" xr:uid="{00000000-0009-0000-0000-000003000000}">
    <sortState xmlns:xlrd2="http://schemas.microsoft.com/office/spreadsheetml/2017/richdata2" ref="B3:O70">
      <sortCondition ref="E2:E70"/>
    </sortState>
  </autoFilter>
  <sortState xmlns:xlrd2="http://schemas.microsoft.com/office/spreadsheetml/2017/richdata2" ref="A3:K48">
    <sortCondition ref="E3:E48"/>
    <sortCondition ref="K3:K48"/>
  </sortState>
  <mergeCells count="4">
    <mergeCell ref="J1:K1"/>
    <mergeCell ref="L1:M1"/>
    <mergeCell ref="N1:O1"/>
    <mergeCell ref="A1:I1"/>
  </mergeCells>
  <pageMargins left="0.25" right="0.25" top="0.75" bottom="0.75" header="0.3" footer="0.3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R81"/>
  <sheetViews>
    <sheetView workbookViewId="0">
      <pane ySplit="1" topLeftCell="A2" activePane="bottomLeft" state="frozen"/>
      <selection pane="bottomLeft" sqref="A1:I1"/>
    </sheetView>
  </sheetViews>
  <sheetFormatPr defaultColWidth="8.875" defaultRowHeight="14.3" x14ac:dyDescent="0.25"/>
  <cols>
    <col min="1" max="1" width="2.75" customWidth="1"/>
    <col min="2" max="2" width="17.375" customWidth="1"/>
    <col min="3" max="4" width="13.375" customWidth="1"/>
    <col min="5" max="5" width="13.375" bestFit="1" customWidth="1"/>
    <col min="6" max="6" width="13.375" style="1" bestFit="1" customWidth="1"/>
    <col min="7" max="7" width="13.375" style="1" customWidth="1"/>
    <col min="8" max="8" width="13.375" style="1" bestFit="1" customWidth="1"/>
    <col min="9" max="9" width="15.875" style="1" bestFit="1" customWidth="1"/>
    <col min="10" max="10" width="9.875" customWidth="1"/>
    <col min="11" max="11" width="8.875" customWidth="1"/>
    <col min="12" max="12" width="9.875" style="2" customWidth="1"/>
    <col min="13" max="13" width="8.875" style="2" customWidth="1"/>
    <col min="14" max="14" width="9.875" style="2" customWidth="1"/>
    <col min="15" max="15" width="8.875" style="2" customWidth="1"/>
  </cols>
  <sheetData>
    <row r="1" spans="1:18" ht="49.75" customHeight="1" thickBot="1" x14ac:dyDescent="0.3">
      <c r="A1" s="230" t="s">
        <v>69</v>
      </c>
      <c r="B1" s="239"/>
      <c r="C1" s="239"/>
      <c r="D1" s="239"/>
      <c r="E1" s="239"/>
      <c r="F1" s="239"/>
      <c r="G1" s="239"/>
      <c r="H1" s="239"/>
      <c r="I1" s="240"/>
      <c r="J1" s="235" t="s">
        <v>56</v>
      </c>
      <c r="K1" s="235"/>
      <c r="L1" s="235" t="s">
        <v>58</v>
      </c>
      <c r="M1" s="235"/>
      <c r="N1" s="235" t="s">
        <v>61</v>
      </c>
      <c r="O1" s="236"/>
    </row>
    <row r="2" spans="1:18" ht="35.5" customHeight="1" thickBot="1" x14ac:dyDescent="0.3">
      <c r="A2" s="156"/>
      <c r="B2" s="166" t="s">
        <v>1</v>
      </c>
      <c r="C2" s="123" t="s">
        <v>80</v>
      </c>
      <c r="D2" s="123" t="s">
        <v>81</v>
      </c>
      <c r="E2" s="10" t="s">
        <v>3</v>
      </c>
      <c r="F2" s="8" t="s">
        <v>4</v>
      </c>
      <c r="G2" s="8" t="s">
        <v>2</v>
      </c>
      <c r="H2" s="8" t="s">
        <v>14</v>
      </c>
      <c r="I2" s="15" t="s">
        <v>30</v>
      </c>
      <c r="J2" s="16" t="s">
        <v>12</v>
      </c>
      <c r="K2" s="8" t="s">
        <v>13</v>
      </c>
      <c r="L2" s="8" t="s">
        <v>12</v>
      </c>
      <c r="M2" s="8" t="s">
        <v>13</v>
      </c>
      <c r="N2" s="8" t="s">
        <v>12</v>
      </c>
      <c r="O2" s="9" t="s">
        <v>13</v>
      </c>
    </row>
    <row r="3" spans="1:18" ht="14.95" customHeight="1" x14ac:dyDescent="0.25">
      <c r="A3" s="4"/>
      <c r="B3" s="167"/>
      <c r="C3" s="124"/>
      <c r="D3" s="132"/>
      <c r="E3" s="45" t="str">
        <f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3" s="93"/>
      <c r="G3" s="93">
        <f t="shared" ref="G3" si="0">SUM(J3,L3,N3)</f>
        <v>0</v>
      </c>
      <c r="H3" s="91">
        <f>SUM(K3,M3,O3)</f>
        <v>0</v>
      </c>
      <c r="I3" s="97">
        <f t="shared" ref="I3" si="1">COUNT(J3,L3,N3)</f>
        <v>0</v>
      </c>
      <c r="J3" s="49"/>
      <c r="K3" s="50"/>
      <c r="L3" s="93"/>
      <c r="M3" s="50"/>
      <c r="N3" s="93"/>
      <c r="O3" s="94"/>
      <c r="Q3" s="11"/>
      <c r="R3" t="s">
        <v>47</v>
      </c>
    </row>
    <row r="4" spans="1:18" ht="14.95" customHeight="1" x14ac:dyDescent="0.25">
      <c r="A4" s="5"/>
      <c r="B4" s="146"/>
      <c r="C4" s="125"/>
      <c r="D4" s="133"/>
      <c r="E4" s="70" t="str">
        <f t="shared" ref="E4:E77" si="2">IF(D4="","",
_xlfn.LET(
_xlpm.dob,D4,
_xlpm.gender,UPPER(C4),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4" s="77"/>
      <c r="G4" s="77">
        <f t="shared" ref="G4:G77" si="3">SUM(J4,L4,N4)</f>
        <v>0</v>
      </c>
      <c r="H4" s="80">
        <f t="shared" ref="H4:H77" si="4">SUM(K4,M4,O4)</f>
        <v>0</v>
      </c>
      <c r="I4" s="96">
        <f t="shared" ref="I4:I77" si="5">COUNT(J4,L4,N4)</f>
        <v>0</v>
      </c>
      <c r="J4" s="72"/>
      <c r="K4" s="73"/>
      <c r="L4" s="77"/>
      <c r="M4" s="73"/>
      <c r="N4" s="77"/>
      <c r="O4" s="83"/>
    </row>
    <row r="5" spans="1:18" ht="14.95" customHeight="1" x14ac:dyDescent="0.25">
      <c r="A5" s="5"/>
      <c r="B5" s="146"/>
      <c r="C5" s="125"/>
      <c r="D5" s="133"/>
      <c r="E5" s="70" t="str">
        <f t="shared" si="2"/>
        <v/>
      </c>
      <c r="F5" s="77"/>
      <c r="G5" s="77">
        <f t="shared" si="3"/>
        <v>0</v>
      </c>
      <c r="H5" s="80">
        <f t="shared" si="4"/>
        <v>0</v>
      </c>
      <c r="I5" s="96">
        <f t="shared" si="5"/>
        <v>0</v>
      </c>
      <c r="J5" s="72"/>
      <c r="K5" s="73"/>
      <c r="L5" s="77"/>
      <c r="M5" s="73"/>
      <c r="N5" s="77"/>
      <c r="O5" s="83"/>
    </row>
    <row r="6" spans="1:18" ht="14.95" customHeight="1" x14ac:dyDescent="0.25">
      <c r="A6" s="5"/>
      <c r="B6" s="146"/>
      <c r="C6" s="125"/>
      <c r="D6" s="133"/>
      <c r="E6" s="70" t="str">
        <f t="shared" si="2"/>
        <v/>
      </c>
      <c r="F6" s="77"/>
      <c r="G6" s="77">
        <f t="shared" si="3"/>
        <v>0</v>
      </c>
      <c r="H6" s="80">
        <f t="shared" si="4"/>
        <v>0</v>
      </c>
      <c r="I6" s="96">
        <f t="shared" si="5"/>
        <v>0</v>
      </c>
      <c r="J6" s="72"/>
      <c r="K6" s="80"/>
      <c r="L6" s="77"/>
      <c r="M6" s="73"/>
      <c r="N6" s="77"/>
      <c r="O6" s="83"/>
    </row>
    <row r="7" spans="1:18" ht="14.95" customHeight="1" x14ac:dyDescent="0.25">
      <c r="A7" s="5"/>
      <c r="B7" s="146"/>
      <c r="C7" s="125"/>
      <c r="D7" s="133"/>
      <c r="E7" s="70" t="str">
        <f t="shared" si="2"/>
        <v/>
      </c>
      <c r="F7" s="77"/>
      <c r="G7" s="77">
        <f t="shared" si="3"/>
        <v>0</v>
      </c>
      <c r="H7" s="80">
        <f t="shared" si="4"/>
        <v>0</v>
      </c>
      <c r="I7" s="96">
        <f t="shared" si="5"/>
        <v>0</v>
      </c>
      <c r="J7" s="72"/>
      <c r="K7" s="80"/>
      <c r="L7" s="77"/>
      <c r="M7" s="73"/>
      <c r="N7" s="77"/>
      <c r="O7" s="83"/>
      <c r="Q7" s="18"/>
    </row>
    <row r="8" spans="1:18" ht="14.95" customHeight="1" x14ac:dyDescent="0.25">
      <c r="A8" s="5"/>
      <c r="B8" s="146"/>
      <c r="C8" s="125"/>
      <c r="D8" s="133"/>
      <c r="E8" s="70" t="str">
        <f t="shared" si="2"/>
        <v/>
      </c>
      <c r="F8" s="77"/>
      <c r="G8" s="77">
        <f t="shared" si="3"/>
        <v>0</v>
      </c>
      <c r="H8" s="80">
        <f t="shared" si="4"/>
        <v>0</v>
      </c>
      <c r="I8" s="96">
        <f t="shared" si="5"/>
        <v>0</v>
      </c>
      <c r="J8" s="72"/>
      <c r="K8" s="80"/>
      <c r="L8" s="77"/>
      <c r="M8" s="73"/>
      <c r="N8" s="77"/>
      <c r="O8" s="83"/>
    </row>
    <row r="9" spans="1:18" ht="14.95" x14ac:dyDescent="0.25">
      <c r="A9" s="5"/>
      <c r="B9" s="146"/>
      <c r="C9" s="125"/>
      <c r="D9" s="133"/>
      <c r="E9" s="70" t="str">
        <f t="shared" si="2"/>
        <v/>
      </c>
      <c r="F9" s="77"/>
      <c r="G9" s="77">
        <f t="shared" si="3"/>
        <v>0</v>
      </c>
      <c r="H9" s="80">
        <f t="shared" si="4"/>
        <v>0</v>
      </c>
      <c r="I9" s="96">
        <f t="shared" si="5"/>
        <v>0</v>
      </c>
      <c r="J9" s="72"/>
      <c r="K9" s="80"/>
      <c r="L9" s="77"/>
      <c r="M9" s="73"/>
      <c r="N9" s="77"/>
      <c r="O9" s="83"/>
    </row>
    <row r="10" spans="1:18" ht="14.95" customHeight="1" x14ac:dyDescent="0.25">
      <c r="A10" s="5"/>
      <c r="B10" s="146"/>
      <c r="C10" s="125"/>
      <c r="D10" s="133"/>
      <c r="E10" s="70" t="str">
        <f t="shared" si="2"/>
        <v/>
      </c>
      <c r="F10" s="77"/>
      <c r="G10" s="77">
        <f t="shared" si="3"/>
        <v>0</v>
      </c>
      <c r="H10" s="80">
        <f t="shared" si="4"/>
        <v>0</v>
      </c>
      <c r="I10" s="96">
        <f t="shared" si="5"/>
        <v>0</v>
      </c>
      <c r="J10" s="72"/>
      <c r="K10" s="80"/>
      <c r="L10" s="77"/>
      <c r="M10" s="73"/>
      <c r="N10" s="77"/>
      <c r="O10" s="83"/>
    </row>
    <row r="11" spans="1:18" ht="14.95" customHeight="1" x14ac:dyDescent="0.25">
      <c r="A11" s="5"/>
      <c r="B11" s="146"/>
      <c r="C11" s="125"/>
      <c r="D11" s="133"/>
      <c r="E11" s="70" t="str">
        <f t="shared" si="2"/>
        <v/>
      </c>
      <c r="F11" s="77"/>
      <c r="G11" s="77">
        <f t="shared" si="3"/>
        <v>0</v>
      </c>
      <c r="H11" s="80">
        <f t="shared" si="4"/>
        <v>0</v>
      </c>
      <c r="I11" s="96">
        <f t="shared" si="5"/>
        <v>0</v>
      </c>
      <c r="J11" s="72"/>
      <c r="K11" s="80"/>
      <c r="L11" s="77"/>
      <c r="M11" s="73"/>
      <c r="N11" s="77"/>
      <c r="O11" s="83"/>
    </row>
    <row r="12" spans="1:18" ht="14.95" customHeight="1" x14ac:dyDescent="0.25">
      <c r="A12" s="5"/>
      <c r="B12" s="146"/>
      <c r="C12" s="125"/>
      <c r="D12" s="133"/>
      <c r="E12" s="70" t="str">
        <f t="shared" si="2"/>
        <v/>
      </c>
      <c r="F12" s="77"/>
      <c r="G12" s="77">
        <f t="shared" si="3"/>
        <v>0</v>
      </c>
      <c r="H12" s="80">
        <f t="shared" si="4"/>
        <v>0</v>
      </c>
      <c r="I12" s="96">
        <f t="shared" si="5"/>
        <v>0</v>
      </c>
      <c r="J12" s="72"/>
      <c r="K12" s="73"/>
      <c r="L12" s="77"/>
      <c r="M12" s="73"/>
      <c r="N12" s="77"/>
      <c r="O12" s="83"/>
    </row>
    <row r="13" spans="1:18" ht="14.95" customHeight="1" x14ac:dyDescent="0.25">
      <c r="A13" s="5"/>
      <c r="B13" s="146"/>
      <c r="C13" s="125"/>
      <c r="D13" s="133"/>
      <c r="E13" s="70" t="str">
        <f t="shared" si="2"/>
        <v/>
      </c>
      <c r="F13" s="77"/>
      <c r="G13" s="77">
        <f t="shared" si="3"/>
        <v>0</v>
      </c>
      <c r="H13" s="80">
        <f t="shared" si="4"/>
        <v>0</v>
      </c>
      <c r="I13" s="96">
        <f t="shared" si="5"/>
        <v>0</v>
      </c>
      <c r="J13" s="72"/>
      <c r="K13" s="80"/>
      <c r="L13" s="77"/>
      <c r="M13" s="73"/>
      <c r="N13" s="77"/>
      <c r="O13" s="83"/>
    </row>
    <row r="14" spans="1:18" ht="14.95" customHeight="1" x14ac:dyDescent="0.25">
      <c r="A14" s="5"/>
      <c r="B14" s="146"/>
      <c r="C14" s="125"/>
      <c r="D14" s="133"/>
      <c r="E14" s="70" t="str">
        <f t="shared" si="2"/>
        <v/>
      </c>
      <c r="F14" s="77"/>
      <c r="G14" s="77">
        <f t="shared" si="3"/>
        <v>0</v>
      </c>
      <c r="H14" s="80">
        <f t="shared" si="4"/>
        <v>0</v>
      </c>
      <c r="I14" s="96">
        <f t="shared" si="5"/>
        <v>0</v>
      </c>
      <c r="J14" s="72"/>
      <c r="K14" s="73"/>
      <c r="L14" s="77"/>
      <c r="M14" s="73"/>
      <c r="N14" s="77"/>
      <c r="O14" s="83"/>
    </row>
    <row r="15" spans="1:18" ht="14.95" customHeight="1" x14ac:dyDescent="0.25">
      <c r="A15" s="5"/>
      <c r="B15" s="146"/>
      <c r="C15" s="125"/>
      <c r="D15" s="133"/>
      <c r="E15" s="70" t="str">
        <f t="shared" si="2"/>
        <v/>
      </c>
      <c r="F15" s="77"/>
      <c r="G15" s="77">
        <f t="shared" si="3"/>
        <v>0</v>
      </c>
      <c r="H15" s="80">
        <f t="shared" si="4"/>
        <v>0</v>
      </c>
      <c r="I15" s="96">
        <f t="shared" si="5"/>
        <v>0</v>
      </c>
      <c r="J15" s="72"/>
      <c r="K15" s="73"/>
      <c r="L15" s="77"/>
      <c r="M15" s="73"/>
      <c r="N15" s="77"/>
      <c r="O15" s="83"/>
    </row>
    <row r="16" spans="1:18" ht="14.95" customHeight="1" x14ac:dyDescent="0.25">
      <c r="A16" s="5"/>
      <c r="B16" s="146"/>
      <c r="C16" s="125"/>
      <c r="D16" s="133"/>
      <c r="E16" s="70" t="str">
        <f t="shared" si="2"/>
        <v/>
      </c>
      <c r="F16" s="77"/>
      <c r="G16" s="77">
        <f t="shared" si="3"/>
        <v>0</v>
      </c>
      <c r="H16" s="80">
        <f t="shared" si="4"/>
        <v>0</v>
      </c>
      <c r="I16" s="96">
        <f t="shared" si="5"/>
        <v>0</v>
      </c>
      <c r="J16" s="72"/>
      <c r="K16" s="80"/>
      <c r="L16" s="77"/>
      <c r="M16" s="73"/>
      <c r="N16" s="77"/>
      <c r="O16" s="83"/>
    </row>
    <row r="17" spans="1:15" ht="14.95" customHeight="1" x14ac:dyDescent="0.25">
      <c r="A17" s="5"/>
      <c r="B17" s="146"/>
      <c r="C17" s="125"/>
      <c r="D17" s="133"/>
      <c r="E17" s="70" t="str">
        <f t="shared" si="2"/>
        <v/>
      </c>
      <c r="F17" s="77"/>
      <c r="G17" s="77">
        <f t="shared" si="3"/>
        <v>0</v>
      </c>
      <c r="H17" s="80">
        <f t="shared" si="4"/>
        <v>0</v>
      </c>
      <c r="I17" s="96">
        <f t="shared" si="5"/>
        <v>0</v>
      </c>
      <c r="J17" s="72"/>
      <c r="K17" s="73"/>
      <c r="L17" s="77"/>
      <c r="M17" s="73"/>
      <c r="N17" s="77"/>
      <c r="O17" s="83"/>
    </row>
    <row r="18" spans="1:15" ht="14.95" customHeight="1" x14ac:dyDescent="0.25">
      <c r="A18" s="5"/>
      <c r="B18" s="146"/>
      <c r="C18" s="125"/>
      <c r="D18" s="133"/>
      <c r="E18" s="70" t="str">
        <f t="shared" si="2"/>
        <v/>
      </c>
      <c r="F18" s="77"/>
      <c r="G18" s="77">
        <f t="shared" si="3"/>
        <v>0</v>
      </c>
      <c r="H18" s="80">
        <f t="shared" si="4"/>
        <v>0</v>
      </c>
      <c r="I18" s="96">
        <f t="shared" si="5"/>
        <v>0</v>
      </c>
      <c r="J18" s="72"/>
      <c r="K18" s="73"/>
      <c r="L18" s="77"/>
      <c r="M18" s="73"/>
      <c r="N18" s="77"/>
      <c r="O18" s="83"/>
    </row>
    <row r="19" spans="1:15" ht="14.95" customHeight="1" x14ac:dyDescent="0.25">
      <c r="A19" s="5"/>
      <c r="B19" s="146"/>
      <c r="C19" s="125"/>
      <c r="D19" s="133"/>
      <c r="E19" s="70" t="str">
        <f t="shared" si="2"/>
        <v/>
      </c>
      <c r="F19" s="77"/>
      <c r="G19" s="77">
        <f t="shared" si="3"/>
        <v>0</v>
      </c>
      <c r="H19" s="80">
        <f t="shared" si="4"/>
        <v>0</v>
      </c>
      <c r="I19" s="96">
        <f t="shared" si="5"/>
        <v>0</v>
      </c>
      <c r="J19" s="72"/>
      <c r="K19" s="73"/>
      <c r="L19" s="77"/>
      <c r="M19" s="73"/>
      <c r="N19" s="77"/>
      <c r="O19" s="83"/>
    </row>
    <row r="20" spans="1:15" ht="14.95" customHeight="1" x14ac:dyDescent="0.25">
      <c r="A20" s="5"/>
      <c r="B20" s="146"/>
      <c r="C20" s="125"/>
      <c r="D20" s="133"/>
      <c r="E20" s="70" t="str">
        <f t="shared" si="2"/>
        <v/>
      </c>
      <c r="F20" s="77"/>
      <c r="G20" s="77">
        <f t="shared" si="3"/>
        <v>0</v>
      </c>
      <c r="H20" s="80">
        <f t="shared" si="4"/>
        <v>0</v>
      </c>
      <c r="I20" s="96">
        <f t="shared" si="5"/>
        <v>0</v>
      </c>
      <c r="J20" s="72"/>
      <c r="K20" s="80"/>
      <c r="L20" s="77"/>
      <c r="M20" s="73"/>
      <c r="N20" s="77"/>
      <c r="O20" s="83"/>
    </row>
    <row r="21" spans="1:15" ht="14.95" customHeight="1" x14ac:dyDescent="0.25">
      <c r="A21" s="5"/>
      <c r="B21" s="146"/>
      <c r="C21" s="125"/>
      <c r="D21" s="133"/>
      <c r="E21" s="70" t="str">
        <f t="shared" si="2"/>
        <v/>
      </c>
      <c r="F21" s="77"/>
      <c r="G21" s="77">
        <f t="shared" si="3"/>
        <v>0</v>
      </c>
      <c r="H21" s="80">
        <f t="shared" si="4"/>
        <v>0</v>
      </c>
      <c r="I21" s="96">
        <f t="shared" si="5"/>
        <v>0</v>
      </c>
      <c r="J21" s="72"/>
      <c r="K21" s="73"/>
      <c r="L21" s="77"/>
      <c r="M21" s="73"/>
      <c r="N21" s="77"/>
      <c r="O21" s="83"/>
    </row>
    <row r="22" spans="1:15" ht="14.95" customHeight="1" x14ac:dyDescent="0.25">
      <c r="A22" s="5"/>
      <c r="B22" s="146"/>
      <c r="C22" s="125"/>
      <c r="D22" s="133"/>
      <c r="E22" s="70" t="str">
        <f t="shared" si="2"/>
        <v/>
      </c>
      <c r="F22" s="77"/>
      <c r="G22" s="77">
        <f t="shared" si="3"/>
        <v>0</v>
      </c>
      <c r="H22" s="80">
        <f t="shared" si="4"/>
        <v>0</v>
      </c>
      <c r="I22" s="96">
        <f t="shared" si="5"/>
        <v>0</v>
      </c>
      <c r="J22" s="72"/>
      <c r="K22" s="80"/>
      <c r="L22" s="77"/>
      <c r="M22" s="73"/>
      <c r="N22" s="77"/>
      <c r="O22" s="83"/>
    </row>
    <row r="23" spans="1:15" ht="14.95" customHeight="1" x14ac:dyDescent="0.25">
      <c r="A23" s="5"/>
      <c r="B23" s="146"/>
      <c r="C23" s="125"/>
      <c r="D23" s="133"/>
      <c r="E23" s="70" t="str">
        <f t="shared" si="2"/>
        <v/>
      </c>
      <c r="F23" s="77"/>
      <c r="G23" s="77">
        <f t="shared" si="3"/>
        <v>0</v>
      </c>
      <c r="H23" s="80">
        <f t="shared" si="4"/>
        <v>0</v>
      </c>
      <c r="I23" s="96">
        <f t="shared" si="5"/>
        <v>0</v>
      </c>
      <c r="J23" s="72"/>
      <c r="K23" s="80"/>
      <c r="L23" s="77"/>
      <c r="M23" s="73"/>
      <c r="N23" s="77"/>
      <c r="O23" s="83"/>
    </row>
    <row r="24" spans="1:15" ht="14.95" customHeight="1" x14ac:dyDescent="0.25">
      <c r="A24" s="5"/>
      <c r="B24" s="146"/>
      <c r="C24" s="125"/>
      <c r="D24" s="133"/>
      <c r="E24" s="70" t="str">
        <f t="shared" si="2"/>
        <v/>
      </c>
      <c r="F24" s="77"/>
      <c r="G24" s="77">
        <f t="shared" si="3"/>
        <v>0</v>
      </c>
      <c r="H24" s="80">
        <f t="shared" si="4"/>
        <v>0</v>
      </c>
      <c r="I24" s="96">
        <f t="shared" si="5"/>
        <v>0</v>
      </c>
      <c r="J24" s="84"/>
      <c r="K24" s="73"/>
      <c r="L24" s="77"/>
      <c r="M24" s="73"/>
      <c r="N24" s="77"/>
      <c r="O24" s="83"/>
    </row>
    <row r="25" spans="1:15" ht="14.95" customHeight="1" x14ac:dyDescent="0.25">
      <c r="A25" s="5"/>
      <c r="B25" s="146"/>
      <c r="C25" s="125"/>
      <c r="D25" s="133"/>
      <c r="E25" s="70" t="str">
        <f t="shared" si="2"/>
        <v/>
      </c>
      <c r="F25" s="77"/>
      <c r="G25" s="77">
        <f t="shared" si="3"/>
        <v>0</v>
      </c>
      <c r="H25" s="80">
        <f t="shared" si="4"/>
        <v>0</v>
      </c>
      <c r="I25" s="96">
        <f t="shared" si="5"/>
        <v>0</v>
      </c>
      <c r="J25" s="72"/>
      <c r="K25" s="73"/>
      <c r="L25" s="77"/>
      <c r="M25" s="73"/>
      <c r="N25" s="77"/>
      <c r="O25" s="83"/>
    </row>
    <row r="26" spans="1:15" ht="14.95" customHeight="1" x14ac:dyDescent="0.25">
      <c r="A26" s="5"/>
      <c r="B26" s="146"/>
      <c r="C26" s="125"/>
      <c r="D26" s="133"/>
      <c r="E26" s="70" t="str">
        <f t="shared" si="2"/>
        <v/>
      </c>
      <c r="F26" s="77"/>
      <c r="G26" s="77">
        <f t="shared" si="3"/>
        <v>0</v>
      </c>
      <c r="H26" s="80">
        <f t="shared" si="4"/>
        <v>0</v>
      </c>
      <c r="I26" s="96">
        <f t="shared" si="5"/>
        <v>0</v>
      </c>
      <c r="J26" s="72"/>
      <c r="K26" s="80"/>
      <c r="L26" s="77"/>
      <c r="M26" s="73"/>
      <c r="N26" s="77"/>
      <c r="O26" s="83"/>
    </row>
    <row r="27" spans="1:15" ht="14.95" customHeight="1" x14ac:dyDescent="0.25">
      <c r="A27" s="5"/>
      <c r="B27" s="146"/>
      <c r="C27" s="125"/>
      <c r="D27" s="133"/>
      <c r="E27" s="70" t="str">
        <f t="shared" si="2"/>
        <v/>
      </c>
      <c r="F27" s="77"/>
      <c r="G27" s="77">
        <f t="shared" si="3"/>
        <v>0</v>
      </c>
      <c r="H27" s="80">
        <f t="shared" si="4"/>
        <v>0</v>
      </c>
      <c r="I27" s="96">
        <f t="shared" si="5"/>
        <v>0</v>
      </c>
      <c r="J27" s="72"/>
      <c r="K27" s="73"/>
      <c r="L27" s="77"/>
      <c r="M27" s="73"/>
      <c r="N27" s="77"/>
      <c r="O27" s="83"/>
    </row>
    <row r="28" spans="1:15" ht="14.95" x14ac:dyDescent="0.25">
      <c r="A28" s="5"/>
      <c r="B28" s="146"/>
      <c r="C28" s="125"/>
      <c r="D28" s="133"/>
      <c r="E28" s="70" t="str">
        <f t="shared" si="2"/>
        <v/>
      </c>
      <c r="F28" s="77"/>
      <c r="G28" s="77">
        <f t="shared" si="3"/>
        <v>0</v>
      </c>
      <c r="H28" s="80">
        <f t="shared" si="4"/>
        <v>0</v>
      </c>
      <c r="I28" s="96">
        <f t="shared" si="5"/>
        <v>0</v>
      </c>
      <c r="J28" s="72"/>
      <c r="K28" s="80"/>
      <c r="L28" s="77"/>
      <c r="M28" s="73"/>
      <c r="N28" s="77"/>
      <c r="O28" s="83"/>
    </row>
    <row r="29" spans="1:15" ht="14.95" x14ac:dyDescent="0.25">
      <c r="A29" s="5"/>
      <c r="B29" s="146"/>
      <c r="C29" s="125"/>
      <c r="D29" s="133"/>
      <c r="E29" s="70" t="str">
        <f t="shared" si="2"/>
        <v/>
      </c>
      <c r="F29" s="77"/>
      <c r="G29" s="77">
        <f t="shared" si="3"/>
        <v>0</v>
      </c>
      <c r="H29" s="80">
        <f t="shared" si="4"/>
        <v>0</v>
      </c>
      <c r="I29" s="96">
        <f t="shared" si="5"/>
        <v>0</v>
      </c>
      <c r="J29" s="72"/>
      <c r="K29" s="80"/>
      <c r="L29" s="77"/>
      <c r="M29" s="73"/>
      <c r="N29" s="77"/>
      <c r="O29" s="83"/>
    </row>
    <row r="30" spans="1:15" ht="14.95" x14ac:dyDescent="0.25">
      <c r="A30" s="5"/>
      <c r="B30" s="146"/>
      <c r="C30" s="125"/>
      <c r="D30" s="133"/>
      <c r="E30" s="70" t="str">
        <f t="shared" si="2"/>
        <v/>
      </c>
      <c r="F30" s="77"/>
      <c r="G30" s="77">
        <f t="shared" si="3"/>
        <v>0</v>
      </c>
      <c r="H30" s="80">
        <f t="shared" si="4"/>
        <v>0</v>
      </c>
      <c r="I30" s="96">
        <f t="shared" si="5"/>
        <v>0</v>
      </c>
      <c r="J30" s="72"/>
      <c r="K30" s="73"/>
      <c r="L30" s="77"/>
      <c r="M30" s="73"/>
      <c r="N30" s="77"/>
      <c r="O30" s="83"/>
    </row>
    <row r="31" spans="1:15" ht="14.95" x14ac:dyDescent="0.25">
      <c r="A31" s="5"/>
      <c r="B31" s="146"/>
      <c r="C31" s="125"/>
      <c r="D31" s="133"/>
      <c r="E31" s="70" t="str">
        <f t="shared" si="2"/>
        <v/>
      </c>
      <c r="F31" s="77"/>
      <c r="G31" s="77">
        <f t="shared" si="3"/>
        <v>0</v>
      </c>
      <c r="H31" s="80">
        <f t="shared" si="4"/>
        <v>0</v>
      </c>
      <c r="I31" s="96">
        <f t="shared" si="5"/>
        <v>0</v>
      </c>
      <c r="J31" s="72"/>
      <c r="K31" s="73"/>
      <c r="L31" s="77"/>
      <c r="M31" s="73"/>
      <c r="N31" s="77"/>
      <c r="O31" s="83"/>
    </row>
    <row r="32" spans="1:15" ht="14.95" x14ac:dyDescent="0.25">
      <c r="A32" s="5"/>
      <c r="B32" s="146"/>
      <c r="C32" s="125"/>
      <c r="D32" s="133"/>
      <c r="E32" s="70" t="str">
        <f t="shared" si="2"/>
        <v/>
      </c>
      <c r="F32" s="77"/>
      <c r="G32" s="77">
        <f t="shared" si="3"/>
        <v>0</v>
      </c>
      <c r="H32" s="80">
        <f t="shared" si="4"/>
        <v>0</v>
      </c>
      <c r="I32" s="96">
        <f t="shared" si="5"/>
        <v>0</v>
      </c>
      <c r="J32" s="72"/>
      <c r="K32" s="80"/>
      <c r="L32" s="77"/>
      <c r="M32" s="73"/>
      <c r="N32" s="77"/>
      <c r="O32" s="83"/>
    </row>
    <row r="33" spans="1:15" ht="14.95" x14ac:dyDescent="0.25">
      <c r="A33" s="5"/>
      <c r="B33" s="146"/>
      <c r="C33" s="125"/>
      <c r="D33" s="133"/>
      <c r="E33" s="70" t="str">
        <f t="shared" si="2"/>
        <v/>
      </c>
      <c r="F33" s="77"/>
      <c r="G33" s="77">
        <f t="shared" si="3"/>
        <v>0</v>
      </c>
      <c r="H33" s="80">
        <f t="shared" si="4"/>
        <v>0</v>
      </c>
      <c r="I33" s="96">
        <f t="shared" si="5"/>
        <v>0</v>
      </c>
      <c r="J33" s="72"/>
      <c r="K33" s="80"/>
      <c r="L33" s="77"/>
      <c r="M33" s="73"/>
      <c r="N33" s="77"/>
      <c r="O33" s="83"/>
    </row>
    <row r="34" spans="1:15" x14ac:dyDescent="0.25">
      <c r="A34" s="5"/>
      <c r="B34" s="146"/>
      <c r="C34" s="125"/>
      <c r="D34" s="133"/>
      <c r="E34" s="70" t="str">
        <f t="shared" si="2"/>
        <v/>
      </c>
      <c r="F34" s="77"/>
      <c r="G34" s="77">
        <f t="shared" si="3"/>
        <v>0</v>
      </c>
      <c r="H34" s="80">
        <f t="shared" si="4"/>
        <v>0</v>
      </c>
      <c r="I34" s="96">
        <f t="shared" si="5"/>
        <v>0</v>
      </c>
      <c r="J34" s="72"/>
      <c r="K34" s="80"/>
      <c r="L34" s="77"/>
      <c r="M34" s="73"/>
      <c r="N34" s="77"/>
      <c r="O34" s="83"/>
    </row>
    <row r="35" spans="1:15" x14ac:dyDescent="0.25">
      <c r="A35" s="5"/>
      <c r="B35" s="146"/>
      <c r="C35" s="125"/>
      <c r="D35" s="133"/>
      <c r="E35" s="70" t="str">
        <f t="shared" si="2"/>
        <v/>
      </c>
      <c r="F35" s="77"/>
      <c r="G35" s="77">
        <f t="shared" si="3"/>
        <v>0</v>
      </c>
      <c r="H35" s="80">
        <f t="shared" si="4"/>
        <v>0</v>
      </c>
      <c r="I35" s="96">
        <f t="shared" si="5"/>
        <v>0</v>
      </c>
      <c r="J35" s="72"/>
      <c r="K35" s="80"/>
      <c r="L35" s="77"/>
      <c r="M35" s="73"/>
      <c r="N35" s="77"/>
      <c r="O35" s="83"/>
    </row>
    <row r="36" spans="1:15" x14ac:dyDescent="0.25">
      <c r="A36" s="5"/>
      <c r="B36" s="146"/>
      <c r="C36" s="125"/>
      <c r="D36" s="133"/>
      <c r="E36" s="70" t="str">
        <f t="shared" si="2"/>
        <v/>
      </c>
      <c r="F36" s="77"/>
      <c r="G36" s="77">
        <f t="shared" si="3"/>
        <v>0</v>
      </c>
      <c r="H36" s="80">
        <f t="shared" si="4"/>
        <v>0</v>
      </c>
      <c r="I36" s="96">
        <f t="shared" si="5"/>
        <v>0</v>
      </c>
      <c r="J36" s="72"/>
      <c r="K36" s="73"/>
      <c r="L36" s="77"/>
      <c r="M36" s="73"/>
      <c r="N36" s="77"/>
      <c r="O36" s="83"/>
    </row>
    <row r="37" spans="1:15" x14ac:dyDescent="0.25">
      <c r="A37" s="5"/>
      <c r="B37" s="146"/>
      <c r="C37" s="125"/>
      <c r="D37" s="133"/>
      <c r="E37" s="70" t="str">
        <f t="shared" si="2"/>
        <v/>
      </c>
      <c r="F37" s="77"/>
      <c r="G37" s="77">
        <f t="shared" si="3"/>
        <v>0</v>
      </c>
      <c r="H37" s="80">
        <f t="shared" si="4"/>
        <v>0</v>
      </c>
      <c r="I37" s="96">
        <f t="shared" si="5"/>
        <v>0</v>
      </c>
      <c r="J37" s="72"/>
      <c r="K37" s="73"/>
      <c r="L37" s="77"/>
      <c r="M37" s="73"/>
      <c r="N37" s="77"/>
      <c r="O37" s="83"/>
    </row>
    <row r="38" spans="1:15" x14ac:dyDescent="0.25">
      <c r="A38" s="5"/>
      <c r="B38" s="146"/>
      <c r="C38" s="125"/>
      <c r="D38" s="133"/>
      <c r="E38" s="70" t="str">
        <f t="shared" si="2"/>
        <v/>
      </c>
      <c r="F38" s="77"/>
      <c r="G38" s="77">
        <f t="shared" si="3"/>
        <v>0</v>
      </c>
      <c r="H38" s="80">
        <f t="shared" si="4"/>
        <v>0</v>
      </c>
      <c r="I38" s="96">
        <f t="shared" si="5"/>
        <v>0</v>
      </c>
      <c r="J38" s="72"/>
      <c r="K38" s="80"/>
      <c r="L38" s="77"/>
      <c r="M38" s="73"/>
      <c r="N38" s="77"/>
      <c r="O38" s="83"/>
    </row>
    <row r="39" spans="1:15" x14ac:dyDescent="0.25">
      <c r="A39" s="5"/>
      <c r="B39" s="146"/>
      <c r="C39" s="125"/>
      <c r="D39" s="133"/>
      <c r="E39" s="70" t="str">
        <f t="shared" si="2"/>
        <v/>
      </c>
      <c r="F39" s="77"/>
      <c r="G39" s="77">
        <f t="shared" si="3"/>
        <v>0</v>
      </c>
      <c r="H39" s="80">
        <f t="shared" si="4"/>
        <v>0</v>
      </c>
      <c r="I39" s="96">
        <f t="shared" si="5"/>
        <v>0</v>
      </c>
      <c r="J39" s="72"/>
      <c r="K39" s="73"/>
      <c r="L39" s="77"/>
      <c r="M39" s="73"/>
      <c r="N39" s="77"/>
      <c r="O39" s="83"/>
    </row>
    <row r="40" spans="1:15" x14ac:dyDescent="0.25">
      <c r="A40" s="5"/>
      <c r="B40" s="146"/>
      <c r="C40" s="125"/>
      <c r="D40" s="133"/>
      <c r="E40" s="70"/>
      <c r="F40" s="77"/>
      <c r="G40" s="77">
        <f t="shared" ref="G40:G66" si="6">SUM(J40,L40,N40)</f>
        <v>0</v>
      </c>
      <c r="H40" s="80">
        <f t="shared" ref="H40:H66" si="7">SUM(K40,M40,O40)</f>
        <v>0</v>
      </c>
      <c r="I40" s="96">
        <f t="shared" ref="I40:I66" si="8">COUNT(J40,L40,N40)</f>
        <v>0</v>
      </c>
      <c r="J40" s="72"/>
      <c r="K40" s="73"/>
      <c r="L40" s="77"/>
      <c r="M40" s="73"/>
      <c r="N40" s="77"/>
      <c r="O40" s="83"/>
    </row>
    <row r="41" spans="1:15" x14ac:dyDescent="0.25">
      <c r="A41" s="5"/>
      <c r="B41" s="146"/>
      <c r="C41" s="125"/>
      <c r="D41" s="133"/>
      <c r="E41" s="70"/>
      <c r="F41" s="77"/>
      <c r="G41" s="77">
        <f t="shared" si="6"/>
        <v>0</v>
      </c>
      <c r="H41" s="80">
        <f t="shared" si="7"/>
        <v>0</v>
      </c>
      <c r="I41" s="96">
        <f t="shared" si="8"/>
        <v>0</v>
      </c>
      <c r="J41" s="72"/>
      <c r="K41" s="73"/>
      <c r="L41" s="77"/>
      <c r="M41" s="73"/>
      <c r="N41" s="77"/>
      <c r="O41" s="83"/>
    </row>
    <row r="42" spans="1:15" x14ac:dyDescent="0.25">
      <c r="A42" s="5"/>
      <c r="B42" s="146"/>
      <c r="C42" s="125"/>
      <c r="D42" s="133"/>
      <c r="E42" s="70"/>
      <c r="F42" s="77"/>
      <c r="G42" s="77">
        <f t="shared" si="6"/>
        <v>0</v>
      </c>
      <c r="H42" s="80">
        <f t="shared" si="7"/>
        <v>0</v>
      </c>
      <c r="I42" s="96">
        <f t="shared" si="8"/>
        <v>0</v>
      </c>
      <c r="J42" s="72"/>
      <c r="K42" s="73"/>
      <c r="L42" s="77"/>
      <c r="M42" s="73"/>
      <c r="N42" s="77"/>
      <c r="O42" s="83"/>
    </row>
    <row r="43" spans="1:15" x14ac:dyDescent="0.25">
      <c r="A43" s="5"/>
      <c r="B43" s="146"/>
      <c r="C43" s="125"/>
      <c r="D43" s="133"/>
      <c r="E43" s="70"/>
      <c r="F43" s="77"/>
      <c r="G43" s="77">
        <f t="shared" si="6"/>
        <v>0</v>
      </c>
      <c r="H43" s="80">
        <f t="shared" si="7"/>
        <v>0</v>
      </c>
      <c r="I43" s="96">
        <f t="shared" si="8"/>
        <v>0</v>
      </c>
      <c r="J43" s="72"/>
      <c r="K43" s="73"/>
      <c r="L43" s="77"/>
      <c r="M43" s="73"/>
      <c r="N43" s="77"/>
      <c r="O43" s="83"/>
    </row>
    <row r="44" spans="1:15" x14ac:dyDescent="0.25">
      <c r="A44" s="5"/>
      <c r="B44" s="146"/>
      <c r="C44" s="125"/>
      <c r="D44" s="133"/>
      <c r="E44" s="70"/>
      <c r="F44" s="77"/>
      <c r="G44" s="77">
        <f t="shared" si="6"/>
        <v>0</v>
      </c>
      <c r="H44" s="80">
        <f t="shared" si="7"/>
        <v>0</v>
      </c>
      <c r="I44" s="96">
        <f t="shared" si="8"/>
        <v>0</v>
      </c>
      <c r="J44" s="72"/>
      <c r="K44" s="73"/>
      <c r="L44" s="77"/>
      <c r="M44" s="73"/>
      <c r="N44" s="77"/>
      <c r="O44" s="83"/>
    </row>
    <row r="45" spans="1:15" x14ac:dyDescent="0.25">
      <c r="A45" s="5"/>
      <c r="B45" s="146"/>
      <c r="C45" s="125"/>
      <c r="D45" s="133"/>
      <c r="E45" s="70"/>
      <c r="F45" s="77"/>
      <c r="G45" s="77">
        <f t="shared" si="6"/>
        <v>0</v>
      </c>
      <c r="H45" s="80">
        <f t="shared" si="7"/>
        <v>0</v>
      </c>
      <c r="I45" s="96">
        <f t="shared" si="8"/>
        <v>0</v>
      </c>
      <c r="J45" s="72"/>
      <c r="K45" s="73"/>
      <c r="L45" s="77"/>
      <c r="M45" s="73"/>
      <c r="N45" s="77"/>
      <c r="O45" s="83"/>
    </row>
    <row r="46" spans="1:15" x14ac:dyDescent="0.25">
      <c r="A46" s="5"/>
      <c r="B46" s="146"/>
      <c r="C46" s="125"/>
      <c r="D46" s="133"/>
      <c r="E46" s="70"/>
      <c r="F46" s="77"/>
      <c r="G46" s="77">
        <f t="shared" si="6"/>
        <v>0</v>
      </c>
      <c r="H46" s="80">
        <f t="shared" si="7"/>
        <v>0</v>
      </c>
      <c r="I46" s="96">
        <f t="shared" si="8"/>
        <v>0</v>
      </c>
      <c r="J46" s="72"/>
      <c r="K46" s="73"/>
      <c r="L46" s="77"/>
      <c r="M46" s="73"/>
      <c r="N46" s="77"/>
      <c r="O46" s="83"/>
    </row>
    <row r="47" spans="1:15" x14ac:dyDescent="0.25">
      <c r="A47" s="5"/>
      <c r="B47" s="146"/>
      <c r="C47" s="125"/>
      <c r="D47" s="133"/>
      <c r="E47" s="70"/>
      <c r="F47" s="77"/>
      <c r="G47" s="77">
        <f t="shared" si="6"/>
        <v>0</v>
      </c>
      <c r="H47" s="80">
        <f t="shared" si="7"/>
        <v>0</v>
      </c>
      <c r="I47" s="96">
        <f t="shared" si="8"/>
        <v>0</v>
      </c>
      <c r="J47" s="72"/>
      <c r="K47" s="73"/>
      <c r="L47" s="77"/>
      <c r="M47" s="73"/>
      <c r="N47" s="77"/>
      <c r="O47" s="83"/>
    </row>
    <row r="48" spans="1:15" x14ac:dyDescent="0.25">
      <c r="A48" s="5"/>
      <c r="B48" s="146"/>
      <c r="C48" s="125"/>
      <c r="D48" s="133"/>
      <c r="E48" s="70"/>
      <c r="F48" s="77"/>
      <c r="G48" s="77">
        <f t="shared" si="6"/>
        <v>0</v>
      </c>
      <c r="H48" s="80">
        <f t="shared" si="7"/>
        <v>0</v>
      </c>
      <c r="I48" s="96">
        <f t="shared" si="8"/>
        <v>0</v>
      </c>
      <c r="J48" s="72"/>
      <c r="K48" s="73"/>
      <c r="L48" s="77"/>
      <c r="M48" s="73"/>
      <c r="N48" s="77"/>
      <c r="O48" s="83"/>
    </row>
    <row r="49" spans="1:15" x14ac:dyDescent="0.25">
      <c r="A49" s="5"/>
      <c r="B49" s="146"/>
      <c r="C49" s="125"/>
      <c r="D49" s="133"/>
      <c r="E49" s="70"/>
      <c r="F49" s="77"/>
      <c r="G49" s="77">
        <f t="shared" si="6"/>
        <v>0</v>
      </c>
      <c r="H49" s="80">
        <f t="shared" si="7"/>
        <v>0</v>
      </c>
      <c r="I49" s="96">
        <f t="shared" si="8"/>
        <v>0</v>
      </c>
      <c r="J49" s="72"/>
      <c r="K49" s="73"/>
      <c r="L49" s="77"/>
      <c r="M49" s="73"/>
      <c r="N49" s="77"/>
      <c r="O49" s="83"/>
    </row>
    <row r="50" spans="1:15" x14ac:dyDescent="0.25">
      <c r="A50" s="5"/>
      <c r="B50" s="146"/>
      <c r="C50" s="125"/>
      <c r="D50" s="133"/>
      <c r="E50" s="70"/>
      <c r="F50" s="77"/>
      <c r="G50" s="77">
        <f t="shared" si="6"/>
        <v>0</v>
      </c>
      <c r="H50" s="80">
        <f t="shared" si="7"/>
        <v>0</v>
      </c>
      <c r="I50" s="96">
        <f t="shared" si="8"/>
        <v>0</v>
      </c>
      <c r="J50" s="72"/>
      <c r="K50" s="73"/>
      <c r="L50" s="77"/>
      <c r="M50" s="73"/>
      <c r="N50" s="77"/>
      <c r="O50" s="83"/>
    </row>
    <row r="51" spans="1:15" x14ac:dyDescent="0.25">
      <c r="A51" s="5"/>
      <c r="B51" s="146"/>
      <c r="C51" s="125"/>
      <c r="D51" s="133"/>
      <c r="E51" s="70"/>
      <c r="F51" s="77"/>
      <c r="G51" s="77">
        <f t="shared" si="6"/>
        <v>0</v>
      </c>
      <c r="H51" s="80">
        <f t="shared" si="7"/>
        <v>0</v>
      </c>
      <c r="I51" s="96">
        <f t="shared" si="8"/>
        <v>0</v>
      </c>
      <c r="J51" s="72"/>
      <c r="K51" s="73"/>
      <c r="L51" s="77"/>
      <c r="M51" s="73"/>
      <c r="N51" s="77"/>
      <c r="O51" s="83"/>
    </row>
    <row r="52" spans="1:15" x14ac:dyDescent="0.25">
      <c r="A52" s="5"/>
      <c r="B52" s="146"/>
      <c r="C52" s="125"/>
      <c r="D52" s="133"/>
      <c r="E52" s="70"/>
      <c r="F52" s="77"/>
      <c r="G52" s="77">
        <f t="shared" si="6"/>
        <v>0</v>
      </c>
      <c r="H52" s="80">
        <f t="shared" si="7"/>
        <v>0</v>
      </c>
      <c r="I52" s="96">
        <f t="shared" si="8"/>
        <v>0</v>
      </c>
      <c r="J52" s="72"/>
      <c r="K52" s="73"/>
      <c r="L52" s="77"/>
      <c r="M52" s="73"/>
      <c r="N52" s="77"/>
      <c r="O52" s="83"/>
    </row>
    <row r="53" spans="1:15" x14ac:dyDescent="0.25">
      <c r="A53" s="5"/>
      <c r="B53" s="146"/>
      <c r="C53" s="125"/>
      <c r="D53" s="133"/>
      <c r="E53" s="70"/>
      <c r="F53" s="77"/>
      <c r="G53" s="77">
        <f t="shared" si="6"/>
        <v>0</v>
      </c>
      <c r="H53" s="80">
        <f t="shared" si="7"/>
        <v>0</v>
      </c>
      <c r="I53" s="96">
        <f t="shared" si="8"/>
        <v>0</v>
      </c>
      <c r="J53" s="72"/>
      <c r="K53" s="73"/>
      <c r="L53" s="77"/>
      <c r="M53" s="73"/>
      <c r="N53" s="77"/>
      <c r="O53" s="83"/>
    </row>
    <row r="54" spans="1:15" x14ac:dyDescent="0.25">
      <c r="A54" s="5"/>
      <c r="B54" s="146"/>
      <c r="C54" s="125"/>
      <c r="D54" s="133"/>
      <c r="E54" s="70"/>
      <c r="F54" s="77"/>
      <c r="G54" s="77">
        <f t="shared" si="6"/>
        <v>0</v>
      </c>
      <c r="H54" s="80">
        <f t="shared" si="7"/>
        <v>0</v>
      </c>
      <c r="I54" s="96">
        <f t="shared" si="8"/>
        <v>0</v>
      </c>
      <c r="J54" s="72"/>
      <c r="K54" s="73"/>
      <c r="L54" s="77"/>
      <c r="M54" s="73"/>
      <c r="N54" s="77"/>
      <c r="O54" s="83"/>
    </row>
    <row r="55" spans="1:15" x14ac:dyDescent="0.25">
      <c r="A55" s="5"/>
      <c r="B55" s="146"/>
      <c r="C55" s="125"/>
      <c r="D55" s="133"/>
      <c r="E55" s="70"/>
      <c r="F55" s="77"/>
      <c r="G55" s="77">
        <f t="shared" si="6"/>
        <v>0</v>
      </c>
      <c r="H55" s="80">
        <f t="shared" si="7"/>
        <v>0</v>
      </c>
      <c r="I55" s="96">
        <f t="shared" si="8"/>
        <v>0</v>
      </c>
      <c r="J55" s="72"/>
      <c r="K55" s="73"/>
      <c r="L55" s="77"/>
      <c r="M55" s="73"/>
      <c r="N55" s="77"/>
      <c r="O55" s="83"/>
    </row>
    <row r="56" spans="1:15" x14ac:dyDescent="0.25">
      <c r="A56" s="5"/>
      <c r="B56" s="146"/>
      <c r="C56" s="125"/>
      <c r="D56" s="133"/>
      <c r="E56" s="70"/>
      <c r="F56" s="77"/>
      <c r="G56" s="77">
        <f t="shared" si="6"/>
        <v>0</v>
      </c>
      <c r="H56" s="80">
        <f t="shared" si="7"/>
        <v>0</v>
      </c>
      <c r="I56" s="96">
        <f t="shared" si="8"/>
        <v>0</v>
      </c>
      <c r="J56" s="72"/>
      <c r="K56" s="73"/>
      <c r="L56" s="77"/>
      <c r="M56" s="73"/>
      <c r="N56" s="77"/>
      <c r="O56" s="83"/>
    </row>
    <row r="57" spans="1:15" x14ac:dyDescent="0.25">
      <c r="A57" s="5"/>
      <c r="B57" s="146"/>
      <c r="C57" s="125"/>
      <c r="D57" s="133"/>
      <c r="E57" s="70"/>
      <c r="F57" s="77"/>
      <c r="G57" s="77">
        <f t="shared" si="6"/>
        <v>0</v>
      </c>
      <c r="H57" s="80">
        <f t="shared" si="7"/>
        <v>0</v>
      </c>
      <c r="I57" s="96">
        <f t="shared" si="8"/>
        <v>0</v>
      </c>
      <c r="J57" s="72"/>
      <c r="K57" s="73"/>
      <c r="L57" s="77"/>
      <c r="M57" s="73"/>
      <c r="N57" s="77"/>
      <c r="O57" s="83"/>
    </row>
    <row r="58" spans="1:15" x14ac:dyDescent="0.25">
      <c r="A58" s="5"/>
      <c r="B58" s="146"/>
      <c r="C58" s="125"/>
      <c r="D58" s="133"/>
      <c r="E58" s="70"/>
      <c r="F58" s="77"/>
      <c r="G58" s="77">
        <f t="shared" si="6"/>
        <v>0</v>
      </c>
      <c r="H58" s="80">
        <f t="shared" si="7"/>
        <v>0</v>
      </c>
      <c r="I58" s="96">
        <f t="shared" si="8"/>
        <v>0</v>
      </c>
      <c r="J58" s="72"/>
      <c r="K58" s="73"/>
      <c r="L58" s="77"/>
      <c r="M58" s="73"/>
      <c r="N58" s="77"/>
      <c r="O58" s="83"/>
    </row>
    <row r="59" spans="1:15" x14ac:dyDescent="0.25">
      <c r="A59" s="5"/>
      <c r="B59" s="146"/>
      <c r="C59" s="125"/>
      <c r="D59" s="133"/>
      <c r="E59" s="70"/>
      <c r="F59" s="77"/>
      <c r="G59" s="77">
        <f t="shared" si="6"/>
        <v>0</v>
      </c>
      <c r="H59" s="80">
        <f t="shared" si="7"/>
        <v>0</v>
      </c>
      <c r="I59" s="96">
        <f t="shared" si="8"/>
        <v>0</v>
      </c>
      <c r="J59" s="72"/>
      <c r="K59" s="73"/>
      <c r="L59" s="77"/>
      <c r="M59" s="73"/>
      <c r="N59" s="77"/>
      <c r="O59" s="83"/>
    </row>
    <row r="60" spans="1:15" x14ac:dyDescent="0.25">
      <c r="A60" s="5"/>
      <c r="B60" s="146"/>
      <c r="C60" s="125"/>
      <c r="D60" s="133"/>
      <c r="E60" s="70"/>
      <c r="F60" s="77"/>
      <c r="G60" s="77">
        <f t="shared" si="6"/>
        <v>0</v>
      </c>
      <c r="H60" s="80">
        <f t="shared" si="7"/>
        <v>0</v>
      </c>
      <c r="I60" s="96">
        <f t="shared" si="8"/>
        <v>0</v>
      </c>
      <c r="J60" s="72"/>
      <c r="K60" s="73"/>
      <c r="L60" s="77"/>
      <c r="M60" s="73"/>
      <c r="N60" s="77"/>
      <c r="O60" s="83"/>
    </row>
    <row r="61" spans="1:15" x14ac:dyDescent="0.25">
      <c r="A61" s="5"/>
      <c r="B61" s="146"/>
      <c r="C61" s="125"/>
      <c r="D61" s="133"/>
      <c r="E61" s="70"/>
      <c r="F61" s="77"/>
      <c r="G61" s="77">
        <f t="shared" si="6"/>
        <v>0</v>
      </c>
      <c r="H61" s="80">
        <f t="shared" si="7"/>
        <v>0</v>
      </c>
      <c r="I61" s="96">
        <f t="shared" si="8"/>
        <v>0</v>
      </c>
      <c r="J61" s="72"/>
      <c r="K61" s="73"/>
      <c r="L61" s="77"/>
      <c r="M61" s="73"/>
      <c r="N61" s="77"/>
      <c r="O61" s="83"/>
    </row>
    <row r="62" spans="1:15" x14ac:dyDescent="0.25">
      <c r="A62" s="5"/>
      <c r="B62" s="146"/>
      <c r="C62" s="125"/>
      <c r="D62" s="133"/>
      <c r="E62" s="70"/>
      <c r="F62" s="77"/>
      <c r="G62" s="77">
        <f t="shared" si="6"/>
        <v>0</v>
      </c>
      <c r="H62" s="80">
        <f t="shared" si="7"/>
        <v>0</v>
      </c>
      <c r="I62" s="96">
        <f t="shared" si="8"/>
        <v>0</v>
      </c>
      <c r="J62" s="72"/>
      <c r="K62" s="73"/>
      <c r="L62" s="77"/>
      <c r="M62" s="73"/>
      <c r="N62" s="77"/>
      <c r="O62" s="83"/>
    </row>
    <row r="63" spans="1:15" x14ac:dyDescent="0.25">
      <c r="A63" s="5"/>
      <c r="B63" s="146"/>
      <c r="C63" s="125"/>
      <c r="D63" s="133"/>
      <c r="E63" s="70"/>
      <c r="F63" s="77"/>
      <c r="G63" s="77">
        <f t="shared" si="6"/>
        <v>0</v>
      </c>
      <c r="H63" s="80">
        <f t="shared" si="7"/>
        <v>0</v>
      </c>
      <c r="I63" s="96">
        <f t="shared" si="8"/>
        <v>0</v>
      </c>
      <c r="J63" s="72"/>
      <c r="K63" s="73"/>
      <c r="L63" s="77"/>
      <c r="M63" s="73"/>
      <c r="N63" s="77"/>
      <c r="O63" s="83"/>
    </row>
    <row r="64" spans="1:15" x14ac:dyDescent="0.25">
      <c r="A64" s="5"/>
      <c r="B64" s="146"/>
      <c r="C64" s="125"/>
      <c r="D64" s="133"/>
      <c r="E64" s="70" t="str">
        <f t="shared" si="2"/>
        <v/>
      </c>
      <c r="F64" s="77"/>
      <c r="G64" s="77">
        <f t="shared" si="6"/>
        <v>0</v>
      </c>
      <c r="H64" s="80">
        <f t="shared" si="7"/>
        <v>0</v>
      </c>
      <c r="I64" s="96">
        <f t="shared" si="8"/>
        <v>0</v>
      </c>
      <c r="J64" s="72"/>
      <c r="K64" s="80"/>
      <c r="L64" s="77"/>
      <c r="M64" s="73"/>
      <c r="N64" s="77"/>
      <c r="O64" s="83"/>
    </row>
    <row r="65" spans="1:15" x14ac:dyDescent="0.25">
      <c r="A65" s="5"/>
      <c r="B65" s="146"/>
      <c r="C65" s="125"/>
      <c r="D65" s="133"/>
      <c r="E65" s="70" t="str">
        <f t="shared" si="2"/>
        <v/>
      </c>
      <c r="F65" s="77"/>
      <c r="G65" s="77">
        <f t="shared" si="6"/>
        <v>0</v>
      </c>
      <c r="H65" s="80">
        <f t="shared" si="7"/>
        <v>0</v>
      </c>
      <c r="I65" s="96">
        <f t="shared" si="8"/>
        <v>0</v>
      </c>
      <c r="J65" s="72"/>
      <c r="K65" s="73"/>
      <c r="L65" s="77"/>
      <c r="M65" s="73"/>
      <c r="N65" s="77"/>
      <c r="O65" s="83"/>
    </row>
    <row r="66" spans="1:15" x14ac:dyDescent="0.25">
      <c r="A66" s="5"/>
      <c r="B66" s="146"/>
      <c r="C66" s="125"/>
      <c r="D66" s="133"/>
      <c r="E66" s="70" t="str">
        <f t="shared" si="2"/>
        <v/>
      </c>
      <c r="F66" s="77"/>
      <c r="G66" s="77">
        <f t="shared" si="6"/>
        <v>0</v>
      </c>
      <c r="H66" s="80">
        <f t="shared" si="7"/>
        <v>0</v>
      </c>
      <c r="I66" s="96">
        <f t="shared" si="8"/>
        <v>0</v>
      </c>
      <c r="J66" s="72"/>
      <c r="K66" s="73"/>
      <c r="L66" s="77"/>
      <c r="M66" s="73"/>
      <c r="N66" s="77"/>
      <c r="O66" s="83"/>
    </row>
    <row r="67" spans="1:15" x14ac:dyDescent="0.25">
      <c r="A67" s="5"/>
      <c r="B67" s="146"/>
      <c r="C67" s="125"/>
      <c r="D67" s="133"/>
      <c r="E67" s="70" t="str">
        <f t="shared" si="2"/>
        <v/>
      </c>
      <c r="F67" s="77"/>
      <c r="G67" s="77">
        <f t="shared" si="3"/>
        <v>0</v>
      </c>
      <c r="H67" s="80">
        <f t="shared" si="4"/>
        <v>0</v>
      </c>
      <c r="I67" s="96">
        <f t="shared" si="5"/>
        <v>0</v>
      </c>
      <c r="J67" s="72"/>
      <c r="K67" s="73"/>
      <c r="L67" s="77"/>
      <c r="M67" s="73"/>
      <c r="N67" s="77"/>
      <c r="O67" s="83"/>
    </row>
    <row r="68" spans="1:15" x14ac:dyDescent="0.25">
      <c r="A68" s="5"/>
      <c r="B68" s="146"/>
      <c r="C68" s="125"/>
      <c r="D68" s="133"/>
      <c r="E68" s="70" t="str">
        <f t="shared" si="2"/>
        <v/>
      </c>
      <c r="F68" s="77"/>
      <c r="G68" s="77">
        <f t="shared" si="3"/>
        <v>0</v>
      </c>
      <c r="H68" s="80">
        <f t="shared" si="4"/>
        <v>0</v>
      </c>
      <c r="I68" s="96">
        <f t="shared" si="5"/>
        <v>0</v>
      </c>
      <c r="J68" s="72"/>
      <c r="K68" s="80"/>
      <c r="L68" s="77"/>
      <c r="M68" s="73"/>
      <c r="N68" s="77"/>
      <c r="O68" s="83"/>
    </row>
    <row r="69" spans="1:15" x14ac:dyDescent="0.25">
      <c r="A69" s="5"/>
      <c r="B69" s="146"/>
      <c r="C69" s="125"/>
      <c r="D69" s="133"/>
      <c r="E69" s="70" t="str">
        <f t="shared" si="2"/>
        <v/>
      </c>
      <c r="F69" s="77"/>
      <c r="G69" s="77">
        <f t="shared" si="3"/>
        <v>0</v>
      </c>
      <c r="H69" s="80">
        <f t="shared" si="4"/>
        <v>0</v>
      </c>
      <c r="I69" s="96">
        <f t="shared" si="5"/>
        <v>0</v>
      </c>
      <c r="J69" s="72"/>
      <c r="K69" s="80"/>
      <c r="L69" s="77"/>
      <c r="M69" s="73"/>
      <c r="N69" s="77"/>
      <c r="O69" s="83"/>
    </row>
    <row r="70" spans="1:15" x14ac:dyDescent="0.25">
      <c r="A70" s="5"/>
      <c r="B70" s="146"/>
      <c r="C70" s="125"/>
      <c r="D70" s="133"/>
      <c r="E70" s="70" t="str">
        <f t="shared" si="2"/>
        <v/>
      </c>
      <c r="F70" s="77"/>
      <c r="G70" s="77">
        <f t="shared" si="3"/>
        <v>0</v>
      </c>
      <c r="H70" s="80">
        <f t="shared" si="4"/>
        <v>0</v>
      </c>
      <c r="I70" s="96">
        <f t="shared" si="5"/>
        <v>0</v>
      </c>
      <c r="J70" s="72"/>
      <c r="K70" s="73"/>
      <c r="L70" s="77"/>
      <c r="M70" s="73"/>
      <c r="N70" s="77"/>
      <c r="O70" s="83"/>
    </row>
    <row r="71" spans="1:15" x14ac:dyDescent="0.25">
      <c r="A71" s="5"/>
      <c r="B71" s="146"/>
      <c r="C71" s="125"/>
      <c r="D71" s="133"/>
      <c r="E71" s="70" t="str">
        <f t="shared" si="2"/>
        <v/>
      </c>
      <c r="F71" s="77"/>
      <c r="G71" s="77">
        <f t="shared" si="3"/>
        <v>0</v>
      </c>
      <c r="H71" s="80">
        <f t="shared" si="4"/>
        <v>0</v>
      </c>
      <c r="I71" s="96">
        <f t="shared" si="5"/>
        <v>0</v>
      </c>
      <c r="J71" s="72"/>
      <c r="K71" s="80"/>
      <c r="L71" s="77"/>
      <c r="M71" s="73"/>
      <c r="N71" s="77"/>
      <c r="O71" s="83"/>
    </row>
    <row r="72" spans="1:15" x14ac:dyDescent="0.25">
      <c r="A72" s="5"/>
      <c r="B72" s="146"/>
      <c r="C72" s="125"/>
      <c r="D72" s="133"/>
      <c r="E72" s="70" t="str">
        <f t="shared" si="2"/>
        <v/>
      </c>
      <c r="F72" s="77"/>
      <c r="G72" s="77">
        <f t="shared" si="3"/>
        <v>0</v>
      </c>
      <c r="H72" s="80">
        <f t="shared" si="4"/>
        <v>0</v>
      </c>
      <c r="I72" s="96">
        <f t="shared" si="5"/>
        <v>0</v>
      </c>
      <c r="J72" s="72"/>
      <c r="K72" s="80"/>
      <c r="L72" s="77"/>
      <c r="M72" s="73"/>
      <c r="N72" s="77"/>
      <c r="O72" s="83"/>
    </row>
    <row r="73" spans="1:15" x14ac:dyDescent="0.25">
      <c r="A73" s="5"/>
      <c r="B73" s="146"/>
      <c r="C73" s="125"/>
      <c r="D73" s="133"/>
      <c r="E73" s="70" t="str">
        <f t="shared" si="2"/>
        <v/>
      </c>
      <c r="F73" s="77"/>
      <c r="G73" s="77">
        <f t="shared" si="3"/>
        <v>0</v>
      </c>
      <c r="H73" s="80">
        <f t="shared" si="4"/>
        <v>0</v>
      </c>
      <c r="I73" s="96">
        <f t="shared" si="5"/>
        <v>0</v>
      </c>
      <c r="J73" s="72"/>
      <c r="K73" s="80"/>
      <c r="L73" s="77"/>
      <c r="M73" s="73"/>
      <c r="N73" s="77"/>
      <c r="O73" s="83"/>
    </row>
    <row r="74" spans="1:15" x14ac:dyDescent="0.25">
      <c r="A74" s="5"/>
      <c r="B74" s="146"/>
      <c r="C74" s="125"/>
      <c r="D74" s="133"/>
      <c r="E74" s="70" t="str">
        <f t="shared" si="2"/>
        <v/>
      </c>
      <c r="F74" s="77"/>
      <c r="G74" s="77">
        <f t="shared" si="3"/>
        <v>0</v>
      </c>
      <c r="H74" s="80">
        <f t="shared" si="4"/>
        <v>0</v>
      </c>
      <c r="I74" s="96">
        <f t="shared" si="5"/>
        <v>0</v>
      </c>
      <c r="J74" s="72"/>
      <c r="K74" s="73"/>
      <c r="L74" s="77"/>
      <c r="M74" s="73"/>
      <c r="N74" s="77"/>
      <c r="O74" s="83"/>
    </row>
    <row r="75" spans="1:15" x14ac:dyDescent="0.25">
      <c r="A75" s="5"/>
      <c r="B75" s="146"/>
      <c r="C75" s="125"/>
      <c r="D75" s="133"/>
      <c r="E75" s="70" t="str">
        <f t="shared" si="2"/>
        <v/>
      </c>
      <c r="F75" s="77"/>
      <c r="G75" s="77">
        <f t="shared" si="3"/>
        <v>0</v>
      </c>
      <c r="H75" s="80">
        <f t="shared" si="4"/>
        <v>0</v>
      </c>
      <c r="I75" s="96">
        <f t="shared" si="5"/>
        <v>0</v>
      </c>
      <c r="J75" s="72"/>
      <c r="K75" s="73"/>
      <c r="L75" s="77"/>
      <c r="M75" s="73"/>
      <c r="N75" s="77"/>
      <c r="O75" s="83"/>
    </row>
    <row r="76" spans="1:15" x14ac:dyDescent="0.25">
      <c r="A76" s="5"/>
      <c r="B76" s="146"/>
      <c r="C76" s="125"/>
      <c r="D76" s="133"/>
      <c r="E76" s="70" t="str">
        <f t="shared" si="2"/>
        <v/>
      </c>
      <c r="F76" s="77"/>
      <c r="G76" s="77">
        <f t="shared" si="3"/>
        <v>0</v>
      </c>
      <c r="H76" s="80">
        <f t="shared" si="4"/>
        <v>0</v>
      </c>
      <c r="I76" s="96">
        <f t="shared" si="5"/>
        <v>0</v>
      </c>
      <c r="J76" s="72"/>
      <c r="K76" s="73"/>
      <c r="L76" s="77"/>
      <c r="M76" s="73"/>
      <c r="N76" s="77"/>
      <c r="O76" s="83"/>
    </row>
    <row r="77" spans="1:15" ht="14.95" thickBot="1" x14ac:dyDescent="0.3">
      <c r="A77" s="7"/>
      <c r="B77" s="147"/>
      <c r="C77" s="126"/>
      <c r="D77" s="148"/>
      <c r="E77" s="86" t="str">
        <f t="shared" si="2"/>
        <v/>
      </c>
      <c r="F77" s="101"/>
      <c r="G77" s="101">
        <f t="shared" si="3"/>
        <v>0</v>
      </c>
      <c r="H77" s="102">
        <f t="shared" si="4"/>
        <v>0</v>
      </c>
      <c r="I77" s="138">
        <f t="shared" si="5"/>
        <v>0</v>
      </c>
      <c r="J77" s="88"/>
      <c r="K77" s="89"/>
      <c r="L77" s="101"/>
      <c r="M77" s="89"/>
      <c r="N77" s="101"/>
      <c r="O77" s="103"/>
    </row>
    <row r="78" spans="1:15" x14ac:dyDescent="0.25">
      <c r="F78" s="2"/>
      <c r="G78" s="2"/>
      <c r="J78" s="2"/>
      <c r="K78" s="2"/>
    </row>
    <row r="79" spans="1:15" x14ac:dyDescent="0.25">
      <c r="B79" s="14"/>
      <c r="C79" s="14"/>
      <c r="D79" s="14"/>
      <c r="F79" s="2"/>
      <c r="G79" s="2"/>
      <c r="J79" s="2"/>
      <c r="K79" s="2"/>
    </row>
    <row r="80" spans="1:15" x14ac:dyDescent="0.25">
      <c r="F80" s="2"/>
      <c r="G80" s="2"/>
      <c r="J80" s="2"/>
      <c r="K80" s="2"/>
    </row>
    <row r="81" spans="6:11" x14ac:dyDescent="0.25">
      <c r="F81" s="2"/>
      <c r="G81" s="2"/>
      <c r="J81" s="2"/>
      <c r="K81" s="2"/>
    </row>
  </sheetData>
  <autoFilter ref="B2:O27" xr:uid="{00000000-0009-0000-0000-000004000000}">
    <sortState xmlns:xlrd2="http://schemas.microsoft.com/office/spreadsheetml/2017/richdata2" ref="B3:O52">
      <sortCondition ref="E2:E52"/>
    </sortState>
  </autoFilter>
  <sortState xmlns:xlrd2="http://schemas.microsoft.com/office/spreadsheetml/2017/richdata2" ref="B3:O77">
    <sortCondition ref="E3:E77"/>
    <sortCondition descending="1" ref="G3:G77"/>
    <sortCondition ref="H3:H77"/>
  </sortState>
  <mergeCells count="4">
    <mergeCell ref="J1:K1"/>
    <mergeCell ref="L1:M1"/>
    <mergeCell ref="N1:O1"/>
    <mergeCell ref="A1:I1"/>
  </mergeCells>
  <phoneticPr fontId="2" type="noConversion"/>
  <pageMargins left="0.25" right="0.25" top="0.75" bottom="0.75" header="0.3" footer="0.3"/>
  <pageSetup paperSize="9" scale="4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K44"/>
  <sheetViews>
    <sheetView workbookViewId="0">
      <pane ySplit="1" topLeftCell="A2" activePane="bottomLeft" state="frozen"/>
      <selection pane="bottomLeft" sqref="A1:F1"/>
    </sheetView>
  </sheetViews>
  <sheetFormatPr defaultColWidth="8.875" defaultRowHeight="14.3" x14ac:dyDescent="0.25"/>
  <cols>
    <col min="1" max="1" width="2.75" customWidth="1"/>
    <col min="2" max="2" width="17.375" customWidth="1"/>
    <col min="3" max="4" width="13.375" customWidth="1"/>
    <col min="5" max="5" width="13.375" bestFit="1" customWidth="1"/>
    <col min="6" max="6" width="13.375" style="1" bestFit="1" customWidth="1"/>
    <col min="7" max="7" width="9.875" style="1" customWidth="1"/>
    <col min="8" max="8" width="8.875" customWidth="1"/>
  </cols>
  <sheetData>
    <row r="1" spans="1:11" ht="49.75" customHeight="1" thickBot="1" x14ac:dyDescent="0.3">
      <c r="A1" s="243" t="s">
        <v>72</v>
      </c>
      <c r="B1" s="244"/>
      <c r="C1" s="244"/>
      <c r="D1" s="244"/>
      <c r="E1" s="244"/>
      <c r="F1" s="245"/>
      <c r="G1" s="241" t="s">
        <v>63</v>
      </c>
      <c r="H1" s="242"/>
    </row>
    <row r="2" spans="1:11" ht="35.5" customHeight="1" thickBot="1" x14ac:dyDescent="0.3">
      <c r="A2" s="156"/>
      <c r="B2" s="166" t="s">
        <v>1</v>
      </c>
      <c r="C2" s="123" t="s">
        <v>80</v>
      </c>
      <c r="D2" s="123" t="s">
        <v>81</v>
      </c>
      <c r="E2" s="10" t="s">
        <v>3</v>
      </c>
      <c r="F2" s="8" t="s">
        <v>4</v>
      </c>
      <c r="G2" s="8" t="s">
        <v>12</v>
      </c>
      <c r="H2" s="9" t="s">
        <v>13</v>
      </c>
    </row>
    <row r="3" spans="1:11" ht="14.95" customHeight="1" x14ac:dyDescent="0.25">
      <c r="A3" s="4"/>
      <c r="B3" s="167"/>
      <c r="C3" s="124"/>
      <c r="D3" s="132"/>
      <c r="E3" s="45" t="str">
        <f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3" s="93"/>
      <c r="G3" s="46"/>
      <c r="H3" s="99"/>
      <c r="J3" s="11"/>
      <c r="K3" t="s">
        <v>27</v>
      </c>
    </row>
    <row r="4" spans="1:11" ht="14.95" customHeight="1" x14ac:dyDescent="0.25">
      <c r="A4" s="5"/>
      <c r="B4" s="146"/>
      <c r="C4" s="125"/>
      <c r="D4" s="133"/>
      <c r="E4" s="70" t="str">
        <f t="shared" ref="E4:E41" si="0">IF(D4="","",
_xlfn.LET(
_xlpm.dob,D4,
_xlpm.gender,UPPER(C4),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4" s="77"/>
      <c r="G4" s="77"/>
      <c r="H4" s="100"/>
    </row>
    <row r="5" spans="1:11" ht="14.95" customHeight="1" x14ac:dyDescent="0.25">
      <c r="A5" s="5"/>
      <c r="B5" s="146"/>
      <c r="C5" s="125"/>
      <c r="D5" s="133"/>
      <c r="E5" s="70" t="str">
        <f t="shared" si="0"/>
        <v/>
      </c>
      <c r="F5" s="77"/>
      <c r="G5" s="77"/>
      <c r="H5" s="100"/>
    </row>
    <row r="6" spans="1:11" ht="14.95" customHeight="1" x14ac:dyDescent="0.25">
      <c r="A6" s="5"/>
      <c r="B6" s="146"/>
      <c r="C6" s="125"/>
      <c r="D6" s="133"/>
      <c r="E6" s="70" t="str">
        <f t="shared" si="0"/>
        <v/>
      </c>
      <c r="F6" s="77"/>
      <c r="G6" s="71"/>
      <c r="H6" s="100"/>
    </row>
    <row r="7" spans="1:11" ht="14.95" customHeight="1" x14ac:dyDescent="0.25">
      <c r="A7" s="5"/>
      <c r="B7" s="146"/>
      <c r="C7" s="125"/>
      <c r="D7" s="133"/>
      <c r="E7" s="70" t="str">
        <f t="shared" si="0"/>
        <v/>
      </c>
      <c r="F7" s="77"/>
      <c r="G7" s="71"/>
      <c r="H7" s="100"/>
    </row>
    <row r="8" spans="1:11" ht="14.95" customHeight="1" x14ac:dyDescent="0.25">
      <c r="A8" s="5"/>
      <c r="B8" s="146"/>
      <c r="C8" s="125"/>
      <c r="D8" s="133"/>
      <c r="E8" s="70" t="str">
        <f t="shared" si="0"/>
        <v/>
      </c>
      <c r="F8" s="77"/>
      <c r="G8" s="77"/>
      <c r="H8" s="100"/>
    </row>
    <row r="9" spans="1:11" ht="14.95" customHeight="1" x14ac:dyDescent="0.25">
      <c r="A9" s="5"/>
      <c r="B9" s="146"/>
      <c r="C9" s="125"/>
      <c r="D9" s="133"/>
      <c r="E9" s="70" t="str">
        <f t="shared" si="0"/>
        <v/>
      </c>
      <c r="F9" s="77"/>
      <c r="G9" s="77"/>
      <c r="H9" s="100"/>
    </row>
    <row r="10" spans="1:11" ht="14.95" customHeight="1" x14ac:dyDescent="0.25">
      <c r="A10" s="5"/>
      <c r="B10" s="146"/>
      <c r="C10" s="125"/>
      <c r="D10" s="133"/>
      <c r="E10" s="70" t="str">
        <f t="shared" si="0"/>
        <v/>
      </c>
      <c r="F10" s="77"/>
      <c r="G10" s="71"/>
      <c r="H10" s="100"/>
    </row>
    <row r="11" spans="1:11" ht="14.95" customHeight="1" x14ac:dyDescent="0.25">
      <c r="A11" s="5"/>
      <c r="B11" s="146"/>
      <c r="C11" s="125"/>
      <c r="D11" s="133"/>
      <c r="E11" s="70" t="str">
        <f t="shared" si="0"/>
        <v/>
      </c>
      <c r="F11" s="77"/>
      <c r="G11" s="77"/>
      <c r="H11" s="100"/>
    </row>
    <row r="12" spans="1:11" ht="14.95" customHeight="1" x14ac:dyDescent="0.25">
      <c r="A12" s="5"/>
      <c r="B12" s="146"/>
      <c r="C12" s="125"/>
      <c r="D12" s="133"/>
      <c r="E12" s="70" t="str">
        <f t="shared" si="0"/>
        <v/>
      </c>
      <c r="F12" s="77"/>
      <c r="G12" s="77"/>
      <c r="H12" s="100"/>
    </row>
    <row r="13" spans="1:11" ht="14.95" customHeight="1" x14ac:dyDescent="0.25">
      <c r="A13" s="5"/>
      <c r="B13" s="146"/>
      <c r="C13" s="125"/>
      <c r="D13" s="133"/>
      <c r="E13" s="70" t="str">
        <f t="shared" si="0"/>
        <v/>
      </c>
      <c r="F13" s="77"/>
      <c r="G13" s="77"/>
      <c r="H13" s="100"/>
    </row>
    <row r="14" spans="1:11" ht="14.95" customHeight="1" x14ac:dyDescent="0.25">
      <c r="A14" s="5"/>
      <c r="B14" s="146"/>
      <c r="C14" s="125"/>
      <c r="D14" s="133"/>
      <c r="E14" s="70" t="str">
        <f t="shared" si="0"/>
        <v/>
      </c>
      <c r="F14" s="77"/>
      <c r="G14" s="77"/>
      <c r="H14" s="100"/>
    </row>
    <row r="15" spans="1:11" ht="14.95" x14ac:dyDescent="0.25">
      <c r="A15" s="5"/>
      <c r="B15" s="146"/>
      <c r="C15" s="125"/>
      <c r="D15" s="133"/>
      <c r="E15" s="70" t="str">
        <f t="shared" si="0"/>
        <v/>
      </c>
      <c r="F15" s="77"/>
      <c r="G15" s="77"/>
      <c r="H15" s="100"/>
    </row>
    <row r="16" spans="1:11" ht="14.95" x14ac:dyDescent="0.25">
      <c r="A16" s="5"/>
      <c r="B16" s="146"/>
      <c r="C16" s="125"/>
      <c r="D16" s="133"/>
      <c r="E16" s="70" t="str">
        <f t="shared" si="0"/>
        <v/>
      </c>
      <c r="F16" s="77"/>
      <c r="G16" s="77"/>
      <c r="H16" s="100"/>
    </row>
    <row r="17" spans="1:8" ht="14.95" x14ac:dyDescent="0.25">
      <c r="A17" s="5"/>
      <c r="B17" s="146"/>
      <c r="C17" s="125"/>
      <c r="D17" s="133"/>
      <c r="E17" s="70" t="str">
        <f t="shared" si="0"/>
        <v/>
      </c>
      <c r="F17" s="77"/>
      <c r="G17" s="77"/>
      <c r="H17" s="100"/>
    </row>
    <row r="18" spans="1:8" ht="14.95" x14ac:dyDescent="0.25">
      <c r="A18" s="5"/>
      <c r="B18" s="146"/>
      <c r="C18" s="125"/>
      <c r="D18" s="133"/>
      <c r="E18" s="70" t="str">
        <f t="shared" si="0"/>
        <v/>
      </c>
      <c r="F18" s="77"/>
      <c r="G18" s="71"/>
      <c r="H18" s="100"/>
    </row>
    <row r="19" spans="1:8" ht="14.95" x14ac:dyDescent="0.25">
      <c r="A19" s="5"/>
      <c r="B19" s="146"/>
      <c r="C19" s="125"/>
      <c r="D19" s="133"/>
      <c r="E19" s="70" t="str">
        <f t="shared" si="0"/>
        <v/>
      </c>
      <c r="F19" s="77"/>
      <c r="G19" s="77"/>
      <c r="H19" s="100"/>
    </row>
    <row r="20" spans="1:8" ht="14.95" x14ac:dyDescent="0.25">
      <c r="A20" s="5"/>
      <c r="B20" s="146"/>
      <c r="C20" s="125"/>
      <c r="D20" s="133"/>
      <c r="E20" s="70" t="str">
        <f t="shared" si="0"/>
        <v/>
      </c>
      <c r="F20" s="77"/>
      <c r="G20" s="77"/>
      <c r="H20" s="100"/>
    </row>
    <row r="21" spans="1:8" ht="14.95" x14ac:dyDescent="0.25">
      <c r="A21" s="5"/>
      <c r="B21" s="146"/>
      <c r="C21" s="125"/>
      <c r="D21" s="133"/>
      <c r="E21" s="70" t="str">
        <f t="shared" si="0"/>
        <v/>
      </c>
      <c r="F21" s="77"/>
      <c r="G21" s="71"/>
      <c r="H21" s="100"/>
    </row>
    <row r="22" spans="1:8" ht="14.95" x14ac:dyDescent="0.25">
      <c r="A22" s="5"/>
      <c r="B22" s="146"/>
      <c r="C22" s="125"/>
      <c r="D22" s="133"/>
      <c r="E22" s="70" t="str">
        <f t="shared" si="0"/>
        <v/>
      </c>
      <c r="F22" s="77"/>
      <c r="G22" s="71"/>
      <c r="H22" s="100"/>
    </row>
    <row r="23" spans="1:8" ht="14.95" x14ac:dyDescent="0.25">
      <c r="A23" s="5"/>
      <c r="B23" s="146"/>
      <c r="C23" s="125"/>
      <c r="D23" s="133"/>
      <c r="E23" s="70" t="str">
        <f t="shared" si="0"/>
        <v/>
      </c>
      <c r="F23" s="77"/>
      <c r="G23" s="77"/>
      <c r="H23" s="100"/>
    </row>
    <row r="24" spans="1:8" ht="14.95" x14ac:dyDescent="0.25">
      <c r="A24" s="5"/>
      <c r="B24" s="146"/>
      <c r="C24" s="125"/>
      <c r="D24" s="133"/>
      <c r="E24" s="70" t="str">
        <f t="shared" si="0"/>
        <v/>
      </c>
      <c r="F24" s="77"/>
      <c r="G24" s="77"/>
      <c r="H24" s="100"/>
    </row>
    <row r="25" spans="1:8" ht="14.95" x14ac:dyDescent="0.25">
      <c r="A25" s="5"/>
      <c r="B25" s="146"/>
      <c r="C25" s="125"/>
      <c r="D25" s="133"/>
      <c r="E25" s="70" t="str">
        <f t="shared" si="0"/>
        <v/>
      </c>
      <c r="F25" s="77"/>
      <c r="G25" s="77"/>
      <c r="H25" s="100"/>
    </row>
    <row r="26" spans="1:8" ht="14.95" x14ac:dyDescent="0.25">
      <c r="A26" s="5"/>
      <c r="B26" s="146"/>
      <c r="C26" s="125"/>
      <c r="D26" s="133"/>
      <c r="E26" s="70" t="str">
        <f t="shared" si="0"/>
        <v/>
      </c>
      <c r="F26" s="77"/>
      <c r="G26" s="77"/>
      <c r="H26" s="100"/>
    </row>
    <row r="27" spans="1:8" ht="14.95" x14ac:dyDescent="0.25">
      <c r="A27" s="5"/>
      <c r="B27" s="146"/>
      <c r="C27" s="125"/>
      <c r="D27" s="133"/>
      <c r="E27" s="70" t="str">
        <f t="shared" si="0"/>
        <v/>
      </c>
      <c r="F27" s="77"/>
      <c r="G27" s="77"/>
      <c r="H27" s="100"/>
    </row>
    <row r="28" spans="1:8" ht="14.95" x14ac:dyDescent="0.25">
      <c r="A28" s="5"/>
      <c r="B28" s="146"/>
      <c r="C28" s="125"/>
      <c r="D28" s="133"/>
      <c r="E28" s="70" t="str">
        <f t="shared" si="0"/>
        <v/>
      </c>
      <c r="F28" s="77"/>
      <c r="G28" s="77"/>
      <c r="H28" s="100"/>
    </row>
    <row r="29" spans="1:8" ht="14.95" x14ac:dyDescent="0.25">
      <c r="A29" s="5"/>
      <c r="B29" s="146"/>
      <c r="C29" s="125"/>
      <c r="D29" s="133"/>
      <c r="E29" s="70" t="str">
        <f t="shared" si="0"/>
        <v/>
      </c>
      <c r="F29" s="77"/>
      <c r="G29" s="77"/>
      <c r="H29" s="100"/>
    </row>
    <row r="30" spans="1:8" ht="14.95" x14ac:dyDescent="0.25">
      <c r="A30" s="5"/>
      <c r="B30" s="146"/>
      <c r="C30" s="125"/>
      <c r="D30" s="133"/>
      <c r="E30" s="70" t="str">
        <f t="shared" si="0"/>
        <v/>
      </c>
      <c r="F30" s="77"/>
      <c r="G30" s="71"/>
      <c r="H30" s="100"/>
    </row>
    <row r="31" spans="1:8" ht="14.95" x14ac:dyDescent="0.25">
      <c r="A31" s="5"/>
      <c r="B31" s="146"/>
      <c r="C31" s="125"/>
      <c r="D31" s="133"/>
      <c r="E31" s="70" t="str">
        <f t="shared" si="0"/>
        <v/>
      </c>
      <c r="F31" s="77"/>
      <c r="G31" s="77"/>
      <c r="H31" s="100"/>
    </row>
    <row r="32" spans="1:8" ht="14.95" x14ac:dyDescent="0.25">
      <c r="A32" s="5"/>
      <c r="B32" s="146"/>
      <c r="C32" s="125"/>
      <c r="D32" s="133"/>
      <c r="E32" s="70" t="str">
        <f t="shared" si="0"/>
        <v/>
      </c>
      <c r="F32" s="77"/>
      <c r="G32" s="77"/>
      <c r="H32" s="100"/>
    </row>
    <row r="33" spans="1:11" ht="14.95" x14ac:dyDescent="0.25">
      <c r="A33" s="5"/>
      <c r="B33" s="146"/>
      <c r="C33" s="125"/>
      <c r="D33" s="133"/>
      <c r="E33" s="70" t="str">
        <f t="shared" si="0"/>
        <v/>
      </c>
      <c r="F33" s="77"/>
      <c r="G33" s="71"/>
      <c r="H33" s="100"/>
    </row>
    <row r="34" spans="1:11" x14ac:dyDescent="0.25">
      <c r="A34" s="5"/>
      <c r="B34" s="146"/>
      <c r="C34" s="125"/>
      <c r="D34" s="133"/>
      <c r="E34" s="70" t="str">
        <f t="shared" si="0"/>
        <v/>
      </c>
      <c r="F34" s="77"/>
      <c r="G34" s="77"/>
      <c r="H34" s="100"/>
    </row>
    <row r="35" spans="1:11" x14ac:dyDescent="0.25">
      <c r="A35" s="5"/>
      <c r="B35" s="146"/>
      <c r="C35" s="125"/>
      <c r="D35" s="133"/>
      <c r="E35" s="70" t="str">
        <f t="shared" si="0"/>
        <v/>
      </c>
      <c r="F35" s="77"/>
      <c r="G35" s="77"/>
      <c r="H35" s="100"/>
    </row>
    <row r="36" spans="1:11" x14ac:dyDescent="0.25">
      <c r="A36" s="5"/>
      <c r="B36" s="146"/>
      <c r="C36" s="125"/>
      <c r="D36" s="133"/>
      <c r="E36" s="70" t="str">
        <f t="shared" si="0"/>
        <v/>
      </c>
      <c r="F36" s="77"/>
      <c r="G36" s="77"/>
      <c r="H36" s="100"/>
    </row>
    <row r="37" spans="1:11" x14ac:dyDescent="0.25">
      <c r="A37" s="5"/>
      <c r="B37" s="146"/>
      <c r="C37" s="125"/>
      <c r="D37" s="133"/>
      <c r="E37" s="70" t="str">
        <f t="shared" si="0"/>
        <v/>
      </c>
      <c r="F37" s="77"/>
      <c r="G37" s="71"/>
      <c r="H37" s="100"/>
    </row>
    <row r="38" spans="1:11" x14ac:dyDescent="0.25">
      <c r="A38" s="5"/>
      <c r="B38" s="146"/>
      <c r="C38" s="125"/>
      <c r="D38" s="133"/>
      <c r="E38" s="70" t="str">
        <f t="shared" si="0"/>
        <v/>
      </c>
      <c r="F38" s="77"/>
      <c r="G38" s="77"/>
      <c r="H38" s="100"/>
    </row>
    <row r="39" spans="1:11" x14ac:dyDescent="0.25">
      <c r="A39" s="5"/>
      <c r="B39" s="146"/>
      <c r="C39" s="125"/>
      <c r="D39" s="133"/>
      <c r="E39" s="70" t="str">
        <f t="shared" si="0"/>
        <v/>
      </c>
      <c r="F39" s="77"/>
      <c r="G39" s="71"/>
      <c r="H39" s="100"/>
    </row>
    <row r="40" spans="1:11" x14ac:dyDescent="0.25">
      <c r="A40" s="5"/>
      <c r="B40" s="146"/>
      <c r="C40" s="125"/>
      <c r="D40" s="133"/>
      <c r="E40" s="70" t="str">
        <f t="shared" si="0"/>
        <v/>
      </c>
      <c r="F40" s="77"/>
      <c r="G40" s="77"/>
      <c r="H40" s="100"/>
    </row>
    <row r="41" spans="1:11" ht="14.95" thickBot="1" x14ac:dyDescent="0.3">
      <c r="A41" s="7"/>
      <c r="B41" s="147"/>
      <c r="C41" s="126"/>
      <c r="D41" s="148"/>
      <c r="E41" s="86" t="str">
        <f t="shared" si="0"/>
        <v/>
      </c>
      <c r="F41" s="101"/>
      <c r="G41" s="101"/>
      <c r="H41" s="137"/>
    </row>
    <row r="42" spans="1:11" x14ac:dyDescent="0.25">
      <c r="F42" s="2"/>
      <c r="G42" s="2"/>
      <c r="H42" s="1"/>
      <c r="I42" s="2"/>
      <c r="J42" s="2"/>
      <c r="K42" s="2"/>
    </row>
    <row r="43" spans="1:11" x14ac:dyDescent="0.25">
      <c r="B43" s="14"/>
      <c r="C43" s="14"/>
      <c r="D43" s="14"/>
      <c r="F43" s="2"/>
      <c r="G43" s="2"/>
      <c r="H43" s="1"/>
      <c r="I43" s="2"/>
      <c r="J43" s="2"/>
      <c r="K43" s="2"/>
    </row>
    <row r="44" spans="1:11" x14ac:dyDescent="0.25">
      <c r="F44" s="2"/>
      <c r="G44" s="2"/>
      <c r="H44" s="1"/>
      <c r="I44" s="2"/>
      <c r="J44" s="2"/>
      <c r="K44" s="2"/>
    </row>
  </sheetData>
  <autoFilter ref="B2:H14" xr:uid="{00000000-0009-0000-0000-000005000000}">
    <sortState xmlns:xlrd2="http://schemas.microsoft.com/office/spreadsheetml/2017/richdata2" ref="B3:I35">
      <sortCondition ref="E2:E35"/>
    </sortState>
  </autoFilter>
  <sortState xmlns:xlrd2="http://schemas.microsoft.com/office/spreadsheetml/2017/richdata2" ref="B3:L42">
    <sortCondition ref="E3:E42"/>
    <sortCondition ref="H3:H42"/>
  </sortState>
  <mergeCells count="2">
    <mergeCell ref="G1:H1"/>
    <mergeCell ref="A1:F1"/>
  </mergeCells>
  <pageMargins left="0.7" right="0.7" top="0.75" bottom="0.75" header="0.3" footer="0.3"/>
  <pageSetup paperSize="9" scale="6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P44"/>
  <sheetViews>
    <sheetView workbookViewId="0">
      <pane ySplit="1" topLeftCell="A2" activePane="bottomLeft" state="frozen"/>
      <selection pane="bottomLeft" sqref="A1:I1"/>
    </sheetView>
  </sheetViews>
  <sheetFormatPr defaultColWidth="8.875" defaultRowHeight="14.3" x14ac:dyDescent="0.25"/>
  <cols>
    <col min="1" max="1" width="2.75" customWidth="1"/>
    <col min="2" max="2" width="17.375" customWidth="1"/>
    <col min="3" max="4" width="13.375" customWidth="1"/>
    <col min="5" max="5" width="13.375" bestFit="1" customWidth="1"/>
    <col min="6" max="6" width="13.375" style="1" bestFit="1" customWidth="1"/>
    <col min="7" max="7" width="13.375" style="1" customWidth="1"/>
    <col min="8" max="8" width="13.375" style="1" bestFit="1" customWidth="1"/>
    <col min="9" max="9" width="15.875" style="1" bestFit="1" customWidth="1"/>
    <col min="10" max="10" width="9.875" customWidth="1"/>
    <col min="11" max="11" width="8.875" customWidth="1"/>
    <col min="12" max="12" width="9.875" style="2" customWidth="1"/>
    <col min="13" max="13" width="8.875" style="2" customWidth="1"/>
  </cols>
  <sheetData>
    <row r="1" spans="1:16" ht="49.75" customHeight="1" thickBot="1" x14ac:dyDescent="0.3">
      <c r="A1" s="230" t="s">
        <v>73</v>
      </c>
      <c r="B1" s="239"/>
      <c r="C1" s="239"/>
      <c r="D1" s="239"/>
      <c r="E1" s="239"/>
      <c r="F1" s="239"/>
      <c r="G1" s="239"/>
      <c r="H1" s="239"/>
      <c r="I1" s="240"/>
      <c r="J1" s="241" t="s">
        <v>65</v>
      </c>
      <c r="K1" s="241"/>
      <c r="L1" s="241" t="s">
        <v>66</v>
      </c>
      <c r="M1" s="242"/>
    </row>
    <row r="2" spans="1:16" ht="35.5" customHeight="1" thickBot="1" x14ac:dyDescent="0.3">
      <c r="A2" s="156"/>
      <c r="B2" s="166" t="s">
        <v>1</v>
      </c>
      <c r="C2" s="123" t="s">
        <v>80</v>
      </c>
      <c r="D2" s="123" t="s">
        <v>81</v>
      </c>
      <c r="E2" s="10" t="s">
        <v>3</v>
      </c>
      <c r="F2" s="8" t="s">
        <v>4</v>
      </c>
      <c r="G2" s="8" t="s">
        <v>2</v>
      </c>
      <c r="H2" s="8" t="s">
        <v>14</v>
      </c>
      <c r="I2" s="8" t="s">
        <v>30</v>
      </c>
      <c r="J2" s="8" t="s">
        <v>12</v>
      </c>
      <c r="K2" s="8" t="s">
        <v>13</v>
      </c>
      <c r="L2" s="8" t="s">
        <v>12</v>
      </c>
      <c r="M2" s="9" t="s">
        <v>13</v>
      </c>
    </row>
    <row r="3" spans="1:16" ht="14.95" customHeight="1" x14ac:dyDescent="0.25">
      <c r="A3" s="4"/>
      <c r="B3" s="167"/>
      <c r="C3" s="124"/>
      <c r="D3" s="132"/>
      <c r="E3" s="45" t="str">
        <f>IF(D3="","",
_xlfn.LET(
_xlpm.dob,D3,
_xlpm.gender,UPPER(C3),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3" s="93"/>
      <c r="G3" s="46">
        <f t="shared" ref="G3:H3" si="0">SUM(J3,L3)</f>
        <v>0</v>
      </c>
      <c r="H3" s="91">
        <f t="shared" si="0"/>
        <v>0</v>
      </c>
      <c r="I3" s="46">
        <f xml:space="preserve"> COUNT(J3,L3)</f>
        <v>0</v>
      </c>
      <c r="J3" s="46"/>
      <c r="K3" s="91"/>
      <c r="L3" s="93"/>
      <c r="M3" s="94"/>
      <c r="O3" s="11"/>
      <c r="P3" t="s">
        <v>27</v>
      </c>
    </row>
    <row r="4" spans="1:16" ht="14.95" customHeight="1" x14ac:dyDescent="0.25">
      <c r="A4" s="5"/>
      <c r="B4" s="146"/>
      <c r="C4" s="125"/>
      <c r="D4" s="133"/>
      <c r="E4" s="70" t="str">
        <f t="shared" ref="E4:E40" si="1">IF(D4="","",
_xlfn.LET(
_xlpm.dob,D4,
_xlpm.gender,UPPER(C4),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F4" s="77"/>
      <c r="G4" s="71">
        <f t="shared" ref="G4:G40" si="2">SUM(J4,L4)</f>
        <v>0</v>
      </c>
      <c r="H4" s="80">
        <f t="shared" ref="H4:H40" si="3">SUM(K4,M4)</f>
        <v>0</v>
      </c>
      <c r="I4" s="71">
        <f t="shared" ref="I4:I40" si="4" xml:space="preserve"> COUNT(J4,L4)</f>
        <v>0</v>
      </c>
      <c r="J4" s="71"/>
      <c r="K4" s="73"/>
      <c r="L4" s="77"/>
      <c r="M4" s="83"/>
    </row>
    <row r="5" spans="1:16" ht="14.95" customHeight="1" x14ac:dyDescent="0.25">
      <c r="A5" s="5"/>
      <c r="B5" s="146"/>
      <c r="C5" s="125"/>
      <c r="D5" s="133"/>
      <c r="E5" s="70" t="str">
        <f t="shared" si="1"/>
        <v/>
      </c>
      <c r="F5" s="77"/>
      <c r="G5" s="71">
        <f t="shared" si="2"/>
        <v>0</v>
      </c>
      <c r="H5" s="80">
        <f t="shared" si="3"/>
        <v>0</v>
      </c>
      <c r="I5" s="71">
        <f t="shared" si="4"/>
        <v>0</v>
      </c>
      <c r="J5" s="71"/>
      <c r="K5" s="80"/>
      <c r="L5" s="77"/>
      <c r="M5" s="83"/>
    </row>
    <row r="6" spans="1:16" ht="14.95" customHeight="1" x14ac:dyDescent="0.25">
      <c r="A6" s="5"/>
      <c r="B6" s="146"/>
      <c r="C6" s="125"/>
      <c r="D6" s="133"/>
      <c r="E6" s="70" t="str">
        <f t="shared" si="1"/>
        <v/>
      </c>
      <c r="F6" s="77"/>
      <c r="G6" s="71">
        <f t="shared" si="2"/>
        <v>0</v>
      </c>
      <c r="H6" s="80">
        <f t="shared" si="3"/>
        <v>0</v>
      </c>
      <c r="I6" s="71">
        <f t="shared" si="4"/>
        <v>0</v>
      </c>
      <c r="J6" s="71"/>
      <c r="K6" s="80"/>
      <c r="L6" s="77"/>
      <c r="M6" s="83"/>
      <c r="O6" s="18"/>
    </row>
    <row r="7" spans="1:16" ht="14.95" customHeight="1" x14ac:dyDescent="0.25">
      <c r="A7" s="5"/>
      <c r="B7" s="146"/>
      <c r="C7" s="125"/>
      <c r="D7" s="133"/>
      <c r="E7" s="70" t="str">
        <f t="shared" si="1"/>
        <v/>
      </c>
      <c r="F7" s="77"/>
      <c r="G7" s="71">
        <f t="shared" si="2"/>
        <v>0</v>
      </c>
      <c r="H7" s="80">
        <f t="shared" si="3"/>
        <v>0</v>
      </c>
      <c r="I7" s="71">
        <f t="shared" si="4"/>
        <v>0</v>
      </c>
      <c r="J7" s="71"/>
      <c r="K7" s="73"/>
      <c r="L7" s="77"/>
      <c r="M7" s="83"/>
    </row>
    <row r="8" spans="1:16" ht="14.95" x14ac:dyDescent="0.25">
      <c r="A8" s="5"/>
      <c r="B8" s="146"/>
      <c r="C8" s="125"/>
      <c r="D8" s="133"/>
      <c r="E8" s="70" t="str">
        <f t="shared" si="1"/>
        <v/>
      </c>
      <c r="F8" s="77"/>
      <c r="G8" s="71">
        <f t="shared" si="2"/>
        <v>0</v>
      </c>
      <c r="H8" s="80">
        <f t="shared" si="3"/>
        <v>0</v>
      </c>
      <c r="I8" s="71">
        <f t="shared" si="4"/>
        <v>0</v>
      </c>
      <c r="J8" s="71"/>
      <c r="K8" s="80"/>
      <c r="L8" s="77"/>
      <c r="M8" s="83"/>
    </row>
    <row r="9" spans="1:16" ht="14.95" customHeight="1" x14ac:dyDescent="0.25">
      <c r="A9" s="5"/>
      <c r="B9" s="146"/>
      <c r="C9" s="125"/>
      <c r="D9" s="133"/>
      <c r="E9" s="70" t="str">
        <f t="shared" si="1"/>
        <v/>
      </c>
      <c r="F9" s="77"/>
      <c r="G9" s="71">
        <f t="shared" si="2"/>
        <v>0</v>
      </c>
      <c r="H9" s="80">
        <f t="shared" si="3"/>
        <v>0</v>
      </c>
      <c r="I9" s="71">
        <f t="shared" si="4"/>
        <v>0</v>
      </c>
      <c r="J9" s="71"/>
      <c r="K9" s="80"/>
      <c r="L9" s="77"/>
      <c r="M9" s="83"/>
    </row>
    <row r="10" spans="1:16" ht="14.95" customHeight="1" x14ac:dyDescent="0.25">
      <c r="A10" s="5"/>
      <c r="B10" s="146"/>
      <c r="C10" s="125"/>
      <c r="D10" s="133"/>
      <c r="E10" s="70" t="str">
        <f t="shared" si="1"/>
        <v/>
      </c>
      <c r="F10" s="77"/>
      <c r="G10" s="71">
        <f t="shared" si="2"/>
        <v>0</v>
      </c>
      <c r="H10" s="80">
        <f t="shared" si="3"/>
        <v>0</v>
      </c>
      <c r="I10" s="71">
        <f t="shared" si="4"/>
        <v>0</v>
      </c>
      <c r="J10" s="71"/>
      <c r="K10" s="80"/>
      <c r="L10" s="77"/>
      <c r="M10" s="83"/>
    </row>
    <row r="11" spans="1:16" ht="14.95" customHeight="1" x14ac:dyDescent="0.25">
      <c r="A11" s="5"/>
      <c r="B11" s="146"/>
      <c r="C11" s="125"/>
      <c r="D11" s="133"/>
      <c r="E11" s="70" t="str">
        <f t="shared" si="1"/>
        <v/>
      </c>
      <c r="F11" s="77"/>
      <c r="G11" s="71">
        <f t="shared" si="2"/>
        <v>0</v>
      </c>
      <c r="H11" s="80">
        <f t="shared" si="3"/>
        <v>0</v>
      </c>
      <c r="I11" s="71">
        <f t="shared" si="4"/>
        <v>0</v>
      </c>
      <c r="J11" s="71"/>
      <c r="K11" s="80"/>
      <c r="L11" s="77"/>
      <c r="M11" s="83"/>
    </row>
    <row r="12" spans="1:16" ht="14.95" customHeight="1" x14ac:dyDescent="0.25">
      <c r="A12" s="5"/>
      <c r="B12" s="146"/>
      <c r="C12" s="125"/>
      <c r="D12" s="133"/>
      <c r="E12" s="70" t="str">
        <f t="shared" si="1"/>
        <v/>
      </c>
      <c r="F12" s="77"/>
      <c r="G12" s="71">
        <f t="shared" si="2"/>
        <v>0</v>
      </c>
      <c r="H12" s="80">
        <f t="shared" si="3"/>
        <v>0</v>
      </c>
      <c r="I12" s="71">
        <f t="shared" si="4"/>
        <v>0</v>
      </c>
      <c r="J12" s="71"/>
      <c r="K12" s="80"/>
      <c r="L12" s="77"/>
      <c r="M12" s="83"/>
    </row>
    <row r="13" spans="1:16" ht="14.95" customHeight="1" x14ac:dyDescent="0.25">
      <c r="A13" s="5"/>
      <c r="B13" s="146"/>
      <c r="C13" s="125"/>
      <c r="D13" s="133"/>
      <c r="E13" s="70" t="str">
        <f t="shared" si="1"/>
        <v/>
      </c>
      <c r="F13" s="77"/>
      <c r="G13" s="71">
        <f t="shared" si="2"/>
        <v>0</v>
      </c>
      <c r="H13" s="80">
        <f t="shared" si="3"/>
        <v>0</v>
      </c>
      <c r="I13" s="71">
        <f t="shared" si="4"/>
        <v>0</v>
      </c>
      <c r="J13" s="71"/>
      <c r="K13" s="80"/>
      <c r="L13" s="77"/>
      <c r="M13" s="83"/>
    </row>
    <row r="14" spans="1:16" ht="14.95" customHeight="1" x14ac:dyDescent="0.25">
      <c r="A14" s="5"/>
      <c r="B14" s="146"/>
      <c r="C14" s="125"/>
      <c r="D14" s="133"/>
      <c r="E14" s="70" t="str">
        <f t="shared" si="1"/>
        <v/>
      </c>
      <c r="F14" s="77"/>
      <c r="G14" s="71">
        <f t="shared" si="2"/>
        <v>0</v>
      </c>
      <c r="H14" s="80">
        <f t="shared" si="3"/>
        <v>0</v>
      </c>
      <c r="I14" s="71">
        <f t="shared" si="4"/>
        <v>0</v>
      </c>
      <c r="J14" s="71"/>
      <c r="K14" s="73"/>
      <c r="L14" s="77"/>
      <c r="M14" s="83"/>
    </row>
    <row r="15" spans="1:16" ht="14.95" customHeight="1" x14ac:dyDescent="0.25">
      <c r="A15" s="5"/>
      <c r="B15" s="146"/>
      <c r="C15" s="125"/>
      <c r="D15" s="133"/>
      <c r="E15" s="70" t="str">
        <f t="shared" si="1"/>
        <v/>
      </c>
      <c r="F15" s="77"/>
      <c r="G15" s="71">
        <f t="shared" si="2"/>
        <v>0</v>
      </c>
      <c r="H15" s="80">
        <f t="shared" si="3"/>
        <v>0</v>
      </c>
      <c r="I15" s="71">
        <f t="shared" si="4"/>
        <v>0</v>
      </c>
      <c r="J15" s="71"/>
      <c r="K15" s="80"/>
      <c r="L15" s="77"/>
      <c r="M15" s="83"/>
    </row>
    <row r="16" spans="1:16" ht="14.95" customHeight="1" x14ac:dyDescent="0.25">
      <c r="A16" s="5"/>
      <c r="B16" s="146"/>
      <c r="C16" s="125"/>
      <c r="D16" s="133"/>
      <c r="E16" s="70" t="str">
        <f t="shared" si="1"/>
        <v/>
      </c>
      <c r="F16" s="77"/>
      <c r="G16" s="71">
        <f t="shared" si="2"/>
        <v>0</v>
      </c>
      <c r="H16" s="80">
        <f t="shared" si="3"/>
        <v>0</v>
      </c>
      <c r="I16" s="71">
        <f t="shared" si="4"/>
        <v>0</v>
      </c>
      <c r="J16" s="71"/>
      <c r="K16" s="80"/>
      <c r="L16" s="77"/>
      <c r="M16" s="83"/>
    </row>
    <row r="17" spans="1:13" ht="14.95" customHeight="1" x14ac:dyDescent="0.25">
      <c r="A17" s="5"/>
      <c r="B17" s="146"/>
      <c r="C17" s="125"/>
      <c r="D17" s="133"/>
      <c r="E17" s="70" t="str">
        <f t="shared" si="1"/>
        <v/>
      </c>
      <c r="F17" s="77"/>
      <c r="G17" s="71">
        <f t="shared" si="2"/>
        <v>0</v>
      </c>
      <c r="H17" s="80">
        <f t="shared" si="3"/>
        <v>0</v>
      </c>
      <c r="I17" s="71">
        <f t="shared" si="4"/>
        <v>0</v>
      </c>
      <c r="J17" s="71"/>
      <c r="K17" s="80"/>
      <c r="L17" s="77"/>
      <c r="M17" s="83"/>
    </row>
    <row r="18" spans="1:13" ht="14.95" customHeight="1" x14ac:dyDescent="0.25">
      <c r="A18" s="5"/>
      <c r="B18" s="146"/>
      <c r="C18" s="125"/>
      <c r="D18" s="133"/>
      <c r="E18" s="70" t="str">
        <f t="shared" si="1"/>
        <v/>
      </c>
      <c r="F18" s="77"/>
      <c r="G18" s="71">
        <f t="shared" si="2"/>
        <v>0</v>
      </c>
      <c r="H18" s="80">
        <f t="shared" si="3"/>
        <v>0</v>
      </c>
      <c r="I18" s="71">
        <f t="shared" si="4"/>
        <v>0</v>
      </c>
      <c r="J18" s="71"/>
      <c r="K18" s="80"/>
      <c r="L18" s="77"/>
      <c r="M18" s="83"/>
    </row>
    <row r="19" spans="1:13" ht="14.95" customHeight="1" x14ac:dyDescent="0.25">
      <c r="A19" s="5"/>
      <c r="B19" s="146"/>
      <c r="C19" s="125"/>
      <c r="D19" s="133"/>
      <c r="E19" s="70" t="str">
        <f t="shared" si="1"/>
        <v/>
      </c>
      <c r="F19" s="77"/>
      <c r="G19" s="71">
        <f t="shared" si="2"/>
        <v>0</v>
      </c>
      <c r="H19" s="80">
        <f t="shared" si="3"/>
        <v>0</v>
      </c>
      <c r="I19" s="71">
        <f t="shared" si="4"/>
        <v>0</v>
      </c>
      <c r="J19" s="71"/>
      <c r="K19" s="80"/>
      <c r="L19" s="77"/>
      <c r="M19" s="83"/>
    </row>
    <row r="20" spans="1:13" ht="14.95" customHeight="1" x14ac:dyDescent="0.25">
      <c r="A20" s="5"/>
      <c r="B20" s="146"/>
      <c r="C20" s="125"/>
      <c r="D20" s="133"/>
      <c r="E20" s="70" t="str">
        <f t="shared" si="1"/>
        <v/>
      </c>
      <c r="F20" s="77"/>
      <c r="G20" s="71">
        <f t="shared" si="2"/>
        <v>0</v>
      </c>
      <c r="H20" s="80">
        <f t="shared" si="3"/>
        <v>0</v>
      </c>
      <c r="I20" s="71">
        <f t="shared" si="4"/>
        <v>0</v>
      </c>
      <c r="J20" s="71"/>
      <c r="K20" s="73"/>
      <c r="L20" s="77"/>
      <c r="M20" s="83"/>
    </row>
    <row r="21" spans="1:13" ht="14.95" customHeight="1" x14ac:dyDescent="0.25">
      <c r="A21" s="5"/>
      <c r="B21" s="146"/>
      <c r="C21" s="125"/>
      <c r="D21" s="133"/>
      <c r="E21" s="70" t="str">
        <f t="shared" si="1"/>
        <v/>
      </c>
      <c r="F21" s="77"/>
      <c r="G21" s="71">
        <f t="shared" si="2"/>
        <v>0</v>
      </c>
      <c r="H21" s="80">
        <f t="shared" si="3"/>
        <v>0</v>
      </c>
      <c r="I21" s="71">
        <f t="shared" si="4"/>
        <v>0</v>
      </c>
      <c r="J21" s="71"/>
      <c r="K21" s="80"/>
      <c r="L21" s="77"/>
      <c r="M21" s="83"/>
    </row>
    <row r="22" spans="1:13" ht="14.95" customHeight="1" x14ac:dyDescent="0.25">
      <c r="A22" s="5"/>
      <c r="B22" s="146"/>
      <c r="C22" s="125"/>
      <c r="D22" s="133"/>
      <c r="E22" s="70" t="str">
        <f t="shared" si="1"/>
        <v/>
      </c>
      <c r="F22" s="77"/>
      <c r="G22" s="71">
        <f t="shared" si="2"/>
        <v>0</v>
      </c>
      <c r="H22" s="80">
        <f t="shared" si="3"/>
        <v>0</v>
      </c>
      <c r="I22" s="71">
        <f t="shared" si="4"/>
        <v>0</v>
      </c>
      <c r="J22" s="71"/>
      <c r="K22" s="80"/>
      <c r="L22" s="77"/>
      <c r="M22" s="83"/>
    </row>
    <row r="23" spans="1:13" ht="14.95" customHeight="1" x14ac:dyDescent="0.25">
      <c r="A23" s="5"/>
      <c r="B23" s="146"/>
      <c r="C23" s="125"/>
      <c r="D23" s="133"/>
      <c r="E23" s="70" t="str">
        <f t="shared" si="1"/>
        <v/>
      </c>
      <c r="F23" s="77"/>
      <c r="G23" s="71">
        <f t="shared" si="2"/>
        <v>0</v>
      </c>
      <c r="H23" s="80">
        <f t="shared" si="3"/>
        <v>0</v>
      </c>
      <c r="I23" s="71">
        <f t="shared" si="4"/>
        <v>0</v>
      </c>
      <c r="J23" s="71"/>
      <c r="K23" s="73"/>
      <c r="L23" s="77"/>
      <c r="M23" s="83"/>
    </row>
    <row r="24" spans="1:13" ht="14.95" customHeight="1" x14ac:dyDescent="0.25">
      <c r="A24" s="5"/>
      <c r="B24" s="146"/>
      <c r="C24" s="125"/>
      <c r="D24" s="133"/>
      <c r="E24" s="70" t="str">
        <f t="shared" si="1"/>
        <v/>
      </c>
      <c r="F24" s="77"/>
      <c r="G24" s="71">
        <f t="shared" si="2"/>
        <v>0</v>
      </c>
      <c r="H24" s="80">
        <f t="shared" si="3"/>
        <v>0</v>
      </c>
      <c r="I24" s="71">
        <f t="shared" si="4"/>
        <v>0</v>
      </c>
      <c r="J24" s="71"/>
      <c r="K24" s="80"/>
      <c r="L24" s="77"/>
      <c r="M24" s="83"/>
    </row>
    <row r="25" spans="1:13" ht="14.95" customHeight="1" x14ac:dyDescent="0.25">
      <c r="A25" s="5"/>
      <c r="B25" s="146"/>
      <c r="C25" s="125"/>
      <c r="D25" s="133"/>
      <c r="E25" s="70" t="str">
        <f t="shared" si="1"/>
        <v/>
      </c>
      <c r="F25" s="77"/>
      <c r="G25" s="71">
        <f t="shared" si="2"/>
        <v>0</v>
      </c>
      <c r="H25" s="80">
        <f t="shared" si="3"/>
        <v>0</v>
      </c>
      <c r="I25" s="71">
        <f t="shared" si="4"/>
        <v>0</v>
      </c>
      <c r="J25" s="71"/>
      <c r="K25" s="73"/>
      <c r="L25" s="77"/>
      <c r="M25" s="83"/>
    </row>
    <row r="26" spans="1:13" ht="14.95" customHeight="1" x14ac:dyDescent="0.25">
      <c r="A26" s="5"/>
      <c r="B26" s="146"/>
      <c r="C26" s="125"/>
      <c r="D26" s="133"/>
      <c r="E26" s="70" t="str">
        <f t="shared" si="1"/>
        <v/>
      </c>
      <c r="F26" s="77"/>
      <c r="G26" s="71">
        <f t="shared" si="2"/>
        <v>0</v>
      </c>
      <c r="H26" s="80">
        <f t="shared" si="3"/>
        <v>0</v>
      </c>
      <c r="I26" s="71">
        <f t="shared" si="4"/>
        <v>0</v>
      </c>
      <c r="J26" s="71"/>
      <c r="K26" s="80"/>
      <c r="L26" s="77"/>
      <c r="M26" s="83"/>
    </row>
    <row r="27" spans="1:13" ht="14.95" customHeight="1" x14ac:dyDescent="0.25">
      <c r="A27" s="5"/>
      <c r="B27" s="146"/>
      <c r="C27" s="125"/>
      <c r="D27" s="133"/>
      <c r="E27" s="70" t="str">
        <f t="shared" si="1"/>
        <v/>
      </c>
      <c r="F27" s="77"/>
      <c r="G27" s="71">
        <f t="shared" si="2"/>
        <v>0</v>
      </c>
      <c r="H27" s="80">
        <f t="shared" si="3"/>
        <v>0</v>
      </c>
      <c r="I27" s="71">
        <f t="shared" si="4"/>
        <v>0</v>
      </c>
      <c r="J27" s="71"/>
      <c r="K27" s="80"/>
      <c r="L27" s="77"/>
      <c r="M27" s="83"/>
    </row>
    <row r="28" spans="1:13" ht="14.95" customHeight="1" x14ac:dyDescent="0.25">
      <c r="A28" s="5"/>
      <c r="B28" s="146"/>
      <c r="C28" s="125"/>
      <c r="D28" s="133"/>
      <c r="E28" s="70" t="str">
        <f t="shared" si="1"/>
        <v/>
      </c>
      <c r="F28" s="77"/>
      <c r="G28" s="71">
        <f t="shared" si="2"/>
        <v>0</v>
      </c>
      <c r="H28" s="80">
        <f t="shared" si="3"/>
        <v>0</v>
      </c>
      <c r="I28" s="71">
        <f t="shared" si="4"/>
        <v>0</v>
      </c>
      <c r="J28" s="71"/>
      <c r="K28" s="80"/>
      <c r="L28" s="77"/>
      <c r="M28" s="83"/>
    </row>
    <row r="29" spans="1:13" ht="14.95" customHeight="1" x14ac:dyDescent="0.25">
      <c r="A29" s="5"/>
      <c r="B29" s="146"/>
      <c r="C29" s="125"/>
      <c r="D29" s="133"/>
      <c r="E29" s="70" t="str">
        <f t="shared" si="1"/>
        <v/>
      </c>
      <c r="F29" s="77"/>
      <c r="G29" s="71">
        <f t="shared" si="2"/>
        <v>0</v>
      </c>
      <c r="H29" s="80">
        <f t="shared" si="3"/>
        <v>0</v>
      </c>
      <c r="I29" s="71">
        <f t="shared" si="4"/>
        <v>0</v>
      </c>
      <c r="J29" s="71"/>
      <c r="K29" s="73"/>
      <c r="L29" s="77"/>
      <c r="M29" s="83"/>
    </row>
    <row r="30" spans="1:13" ht="14.95" x14ac:dyDescent="0.25">
      <c r="A30" s="5"/>
      <c r="B30" s="146"/>
      <c r="C30" s="125"/>
      <c r="D30" s="133"/>
      <c r="E30" s="70" t="str">
        <f t="shared" si="1"/>
        <v/>
      </c>
      <c r="F30" s="77"/>
      <c r="G30" s="71">
        <f t="shared" si="2"/>
        <v>0</v>
      </c>
      <c r="H30" s="80">
        <f t="shared" si="3"/>
        <v>0</v>
      </c>
      <c r="I30" s="71">
        <f t="shared" si="4"/>
        <v>0</v>
      </c>
      <c r="J30" s="71"/>
      <c r="K30" s="73"/>
      <c r="L30" s="77"/>
      <c r="M30" s="83"/>
    </row>
    <row r="31" spans="1:13" ht="14.95" x14ac:dyDescent="0.25">
      <c r="A31" s="5"/>
      <c r="B31" s="146"/>
      <c r="C31" s="125"/>
      <c r="D31" s="133"/>
      <c r="E31" s="70" t="str">
        <f t="shared" si="1"/>
        <v/>
      </c>
      <c r="F31" s="77"/>
      <c r="G31" s="71">
        <f t="shared" si="2"/>
        <v>0</v>
      </c>
      <c r="H31" s="80">
        <f t="shared" si="3"/>
        <v>0</v>
      </c>
      <c r="I31" s="71">
        <f t="shared" si="4"/>
        <v>0</v>
      </c>
      <c r="J31" s="71"/>
      <c r="K31" s="80"/>
      <c r="L31" s="77"/>
      <c r="M31" s="83"/>
    </row>
    <row r="32" spans="1:13" ht="14.95" x14ac:dyDescent="0.25">
      <c r="A32" s="5"/>
      <c r="B32" s="146"/>
      <c r="C32" s="125"/>
      <c r="D32" s="133"/>
      <c r="E32" s="70" t="str">
        <f t="shared" si="1"/>
        <v/>
      </c>
      <c r="F32" s="77"/>
      <c r="G32" s="71">
        <f t="shared" si="2"/>
        <v>0</v>
      </c>
      <c r="H32" s="80">
        <f t="shared" si="3"/>
        <v>0</v>
      </c>
      <c r="I32" s="71">
        <f t="shared" si="4"/>
        <v>0</v>
      </c>
      <c r="J32" s="71"/>
      <c r="K32" s="80"/>
      <c r="L32" s="77"/>
      <c r="M32" s="83"/>
    </row>
    <row r="33" spans="1:13" ht="14.95" x14ac:dyDescent="0.25">
      <c r="A33" s="5"/>
      <c r="B33" s="146"/>
      <c r="C33" s="125"/>
      <c r="D33" s="133"/>
      <c r="E33" s="70" t="str">
        <f t="shared" si="1"/>
        <v/>
      </c>
      <c r="F33" s="77"/>
      <c r="G33" s="71">
        <f t="shared" si="2"/>
        <v>0</v>
      </c>
      <c r="H33" s="80">
        <f t="shared" si="3"/>
        <v>0</v>
      </c>
      <c r="I33" s="71">
        <f t="shared" si="4"/>
        <v>0</v>
      </c>
      <c r="J33" s="71"/>
      <c r="K33" s="80"/>
      <c r="L33" s="77"/>
      <c r="M33" s="83"/>
    </row>
    <row r="34" spans="1:13" x14ac:dyDescent="0.25">
      <c r="A34" s="5"/>
      <c r="B34" s="146"/>
      <c r="C34" s="125"/>
      <c r="D34" s="133"/>
      <c r="E34" s="70" t="str">
        <f t="shared" si="1"/>
        <v/>
      </c>
      <c r="F34" s="77"/>
      <c r="G34" s="71">
        <f t="shared" si="2"/>
        <v>0</v>
      </c>
      <c r="H34" s="80">
        <f t="shared" si="3"/>
        <v>0</v>
      </c>
      <c r="I34" s="71">
        <f t="shared" si="4"/>
        <v>0</v>
      </c>
      <c r="J34" s="71"/>
      <c r="K34" s="80"/>
      <c r="L34" s="77"/>
      <c r="M34" s="83"/>
    </row>
    <row r="35" spans="1:13" x14ac:dyDescent="0.25">
      <c r="A35" s="5"/>
      <c r="B35" s="146"/>
      <c r="C35" s="125"/>
      <c r="D35" s="133"/>
      <c r="E35" s="70" t="str">
        <f t="shared" si="1"/>
        <v/>
      </c>
      <c r="F35" s="77"/>
      <c r="G35" s="71">
        <f t="shared" si="2"/>
        <v>0</v>
      </c>
      <c r="H35" s="80">
        <f t="shared" si="3"/>
        <v>0</v>
      </c>
      <c r="I35" s="71">
        <f t="shared" si="4"/>
        <v>0</v>
      </c>
      <c r="J35" s="71"/>
      <c r="K35" s="80"/>
      <c r="L35" s="77"/>
      <c r="M35" s="83"/>
    </row>
    <row r="36" spans="1:13" x14ac:dyDescent="0.25">
      <c r="A36" s="5"/>
      <c r="B36" s="146"/>
      <c r="C36" s="125"/>
      <c r="D36" s="133"/>
      <c r="E36" s="70" t="str">
        <f t="shared" si="1"/>
        <v/>
      </c>
      <c r="F36" s="77"/>
      <c r="G36" s="71">
        <f t="shared" si="2"/>
        <v>0</v>
      </c>
      <c r="H36" s="80">
        <f t="shared" si="3"/>
        <v>0</v>
      </c>
      <c r="I36" s="71">
        <f t="shared" si="4"/>
        <v>0</v>
      </c>
      <c r="J36" s="71"/>
      <c r="K36" s="80"/>
      <c r="L36" s="77"/>
      <c r="M36" s="83"/>
    </row>
    <row r="37" spans="1:13" x14ac:dyDescent="0.25">
      <c r="A37" s="5"/>
      <c r="B37" s="146"/>
      <c r="C37" s="125"/>
      <c r="D37" s="133"/>
      <c r="E37" s="70" t="str">
        <f t="shared" si="1"/>
        <v/>
      </c>
      <c r="F37" s="77"/>
      <c r="G37" s="71">
        <f t="shared" si="2"/>
        <v>0</v>
      </c>
      <c r="H37" s="80">
        <f t="shared" si="3"/>
        <v>0</v>
      </c>
      <c r="I37" s="71">
        <f t="shared" si="4"/>
        <v>0</v>
      </c>
      <c r="J37" s="71"/>
      <c r="K37" s="73"/>
      <c r="L37" s="77"/>
      <c r="M37" s="83"/>
    </row>
    <row r="38" spans="1:13" x14ac:dyDescent="0.25">
      <c r="A38" s="5"/>
      <c r="B38" s="146"/>
      <c r="C38" s="125"/>
      <c r="D38" s="133"/>
      <c r="E38" s="70" t="str">
        <f t="shared" si="1"/>
        <v/>
      </c>
      <c r="F38" s="77"/>
      <c r="G38" s="71">
        <f t="shared" si="2"/>
        <v>0</v>
      </c>
      <c r="H38" s="80">
        <f t="shared" si="3"/>
        <v>0</v>
      </c>
      <c r="I38" s="71">
        <f t="shared" si="4"/>
        <v>0</v>
      </c>
      <c r="J38" s="71"/>
      <c r="K38" s="80"/>
      <c r="L38" s="77"/>
      <c r="M38" s="83"/>
    </row>
    <row r="39" spans="1:13" x14ac:dyDescent="0.25">
      <c r="A39" s="5"/>
      <c r="B39" s="146"/>
      <c r="C39" s="125"/>
      <c r="D39" s="133"/>
      <c r="E39" s="70" t="str">
        <f t="shared" si="1"/>
        <v/>
      </c>
      <c r="F39" s="77"/>
      <c r="G39" s="71">
        <f t="shared" si="2"/>
        <v>0</v>
      </c>
      <c r="H39" s="80">
        <f t="shared" si="3"/>
        <v>0</v>
      </c>
      <c r="I39" s="71">
        <f t="shared" si="4"/>
        <v>0</v>
      </c>
      <c r="J39" s="71"/>
      <c r="K39" s="73"/>
      <c r="L39" s="77"/>
      <c r="M39" s="83"/>
    </row>
    <row r="40" spans="1:13" ht="14.95" thickBot="1" x14ac:dyDescent="0.3">
      <c r="A40" s="7"/>
      <c r="B40" s="147"/>
      <c r="C40" s="126"/>
      <c r="D40" s="148"/>
      <c r="E40" s="86" t="str">
        <f t="shared" si="1"/>
        <v/>
      </c>
      <c r="F40" s="101"/>
      <c r="G40" s="87">
        <f t="shared" si="2"/>
        <v>0</v>
      </c>
      <c r="H40" s="102">
        <f t="shared" si="3"/>
        <v>0</v>
      </c>
      <c r="I40" s="87">
        <f t="shared" si="4"/>
        <v>0</v>
      </c>
      <c r="J40" s="87"/>
      <c r="K40" s="89"/>
      <c r="L40" s="101"/>
      <c r="M40" s="103"/>
    </row>
    <row r="41" spans="1:13" x14ac:dyDescent="0.25">
      <c r="F41" s="2"/>
      <c r="G41" s="2"/>
      <c r="J41" s="2"/>
      <c r="K41" s="2"/>
    </row>
    <row r="42" spans="1:13" x14ac:dyDescent="0.25">
      <c r="B42" s="14"/>
      <c r="C42" s="14"/>
      <c r="D42" s="14"/>
      <c r="F42" s="2"/>
      <c r="G42" s="2"/>
      <c r="J42" s="2"/>
      <c r="K42" s="2"/>
    </row>
    <row r="43" spans="1:13" x14ac:dyDescent="0.25">
      <c r="F43" s="2"/>
      <c r="G43" s="2"/>
      <c r="J43" s="2"/>
      <c r="K43" s="2"/>
    </row>
    <row r="44" spans="1:13" x14ac:dyDescent="0.25">
      <c r="F44" s="2"/>
      <c r="G44" s="2"/>
      <c r="J44" s="2"/>
      <c r="K44" s="2"/>
    </row>
  </sheetData>
  <autoFilter ref="B2:M29" xr:uid="{00000000-0009-0000-0000-000006000000}">
    <sortState xmlns:xlrd2="http://schemas.microsoft.com/office/spreadsheetml/2017/richdata2" ref="B3:O53">
      <sortCondition ref="E2:E53"/>
    </sortState>
  </autoFilter>
  <sortState xmlns:xlrd2="http://schemas.microsoft.com/office/spreadsheetml/2017/richdata2" ref="B3:M40">
    <sortCondition ref="E3:E40"/>
    <sortCondition descending="1" ref="G3:G40"/>
    <sortCondition ref="H3:H40"/>
  </sortState>
  <mergeCells count="3">
    <mergeCell ref="J1:K1"/>
    <mergeCell ref="L1:M1"/>
    <mergeCell ref="A1:I1"/>
  </mergeCells>
  <pageMargins left="0.25" right="0.25" top="0.75" bottom="0.75" header="0.3" footer="0.3"/>
  <pageSetup paperSize="9" scale="5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6"/>
  <sheetViews>
    <sheetView zoomScaleNormal="100" workbookViewId="0">
      <selection sqref="A1:F1"/>
    </sheetView>
  </sheetViews>
  <sheetFormatPr defaultColWidth="8.875" defaultRowHeight="14.3" x14ac:dyDescent="0.25"/>
  <cols>
    <col min="1" max="1" width="13.375" bestFit="1" customWidth="1"/>
    <col min="2" max="2" width="22" bestFit="1" customWidth="1"/>
    <col min="3" max="5" width="16.75" customWidth="1"/>
    <col min="6" max="6" width="16.75" style="2" customWidth="1"/>
  </cols>
  <sheetData>
    <row r="1" spans="1:9" ht="14.95" x14ac:dyDescent="0.2">
      <c r="A1" s="252" t="s">
        <v>74</v>
      </c>
      <c r="B1" s="253"/>
      <c r="C1" s="253"/>
      <c r="D1" s="253"/>
      <c r="E1" s="253"/>
      <c r="F1" s="254"/>
    </row>
    <row r="2" spans="1:9" ht="14.95" customHeight="1" thickBot="1" x14ac:dyDescent="0.25">
      <c r="A2" s="119" t="s">
        <v>3</v>
      </c>
      <c r="B2" s="120" t="s">
        <v>18</v>
      </c>
      <c r="C2" s="120" t="s">
        <v>15</v>
      </c>
      <c r="D2" s="120" t="s">
        <v>17</v>
      </c>
      <c r="E2" s="121" t="s">
        <v>16</v>
      </c>
      <c r="F2" s="122" t="s">
        <v>19</v>
      </c>
    </row>
    <row r="3" spans="1:9" ht="14.95" customHeight="1" x14ac:dyDescent="0.2">
      <c r="A3" s="4" t="s">
        <v>21</v>
      </c>
      <c r="B3" s="44" t="s">
        <v>162</v>
      </c>
      <c r="C3" s="104" t="s">
        <v>162</v>
      </c>
      <c r="D3" s="44" t="s">
        <v>162</v>
      </c>
      <c r="E3" s="44"/>
      <c r="F3" s="105">
        <v>1</v>
      </c>
      <c r="H3" s="11"/>
      <c r="I3" t="s">
        <v>26</v>
      </c>
    </row>
    <row r="4" spans="1:9" ht="14.95" customHeight="1" x14ac:dyDescent="0.25">
      <c r="A4" s="5" t="s">
        <v>8</v>
      </c>
      <c r="B4" s="106" t="s">
        <v>179</v>
      </c>
      <c r="C4" s="107" t="s">
        <v>163</v>
      </c>
      <c r="D4" s="108" t="s">
        <v>182</v>
      </c>
      <c r="E4" s="108"/>
      <c r="F4" s="109">
        <v>3</v>
      </c>
      <c r="H4" s="18"/>
    </row>
    <row r="5" spans="1:9" ht="14.95" customHeight="1" x14ac:dyDescent="0.2">
      <c r="A5" s="5" t="s">
        <v>9</v>
      </c>
      <c r="B5" s="69" t="s">
        <v>164</v>
      </c>
      <c r="C5" s="69" t="s">
        <v>164</v>
      </c>
      <c r="D5" s="69" t="s">
        <v>164</v>
      </c>
      <c r="E5" s="69"/>
      <c r="F5" s="110">
        <v>1</v>
      </c>
      <c r="H5" s="22"/>
    </row>
    <row r="6" spans="1:9" ht="14.95" customHeight="1" x14ac:dyDescent="0.2">
      <c r="A6" s="5" t="s">
        <v>10</v>
      </c>
      <c r="B6" s="69" t="s">
        <v>165</v>
      </c>
      <c r="C6" s="69" t="s">
        <v>165</v>
      </c>
      <c r="D6" s="69" t="s">
        <v>165</v>
      </c>
      <c r="E6" s="69"/>
      <c r="F6" s="110">
        <v>1</v>
      </c>
    </row>
    <row r="7" spans="1:9" ht="14.95" customHeight="1" x14ac:dyDescent="0.2">
      <c r="A7" s="5" t="s">
        <v>11</v>
      </c>
      <c r="B7" s="69" t="s">
        <v>166</v>
      </c>
      <c r="C7" s="69" t="s">
        <v>166</v>
      </c>
      <c r="D7" s="69" t="s">
        <v>166</v>
      </c>
      <c r="E7" s="69"/>
      <c r="F7" s="110">
        <v>1</v>
      </c>
    </row>
    <row r="8" spans="1:9" ht="14.95" customHeight="1" x14ac:dyDescent="0.2">
      <c r="A8" s="5" t="s">
        <v>20</v>
      </c>
      <c r="B8" s="69" t="s">
        <v>167</v>
      </c>
      <c r="C8" s="69" t="s">
        <v>167</v>
      </c>
      <c r="D8" s="69" t="s">
        <v>183</v>
      </c>
      <c r="E8" s="69"/>
      <c r="F8" s="110">
        <v>2</v>
      </c>
      <c r="H8" s="22"/>
    </row>
    <row r="9" spans="1:9" ht="14.95" customHeight="1" x14ac:dyDescent="0.2">
      <c r="A9" s="5" t="s">
        <v>5</v>
      </c>
      <c r="B9" s="69" t="s">
        <v>180</v>
      </c>
      <c r="C9" s="111" t="s">
        <v>168</v>
      </c>
      <c r="D9" s="69" t="s">
        <v>180</v>
      </c>
      <c r="E9" s="69"/>
      <c r="F9" s="110">
        <v>2</v>
      </c>
    </row>
    <row r="10" spans="1:9" ht="14.95" customHeight="1" x14ac:dyDescent="0.2">
      <c r="A10" s="5" t="s">
        <v>0</v>
      </c>
      <c r="B10" s="69" t="s">
        <v>169</v>
      </c>
      <c r="C10" s="111" t="s">
        <v>169</v>
      </c>
      <c r="D10" s="69" t="s">
        <v>169</v>
      </c>
      <c r="E10" s="111"/>
      <c r="F10" s="110">
        <v>1</v>
      </c>
    </row>
    <row r="11" spans="1:9" ht="14.95" customHeight="1" x14ac:dyDescent="0.2">
      <c r="A11" s="5" t="s">
        <v>6</v>
      </c>
      <c r="B11" s="69" t="s">
        <v>181</v>
      </c>
      <c r="C11" s="111" t="s">
        <v>170</v>
      </c>
      <c r="D11" s="69" t="s">
        <v>181</v>
      </c>
      <c r="E11" s="69"/>
      <c r="F11" s="110">
        <v>2</v>
      </c>
    </row>
    <row r="12" spans="1:9" ht="14.95" customHeight="1" x14ac:dyDescent="0.2">
      <c r="A12" s="6" t="s">
        <v>7</v>
      </c>
      <c r="B12" s="98" t="s">
        <v>171</v>
      </c>
      <c r="C12" s="112" t="s">
        <v>171</v>
      </c>
      <c r="D12" s="98"/>
      <c r="E12" s="98"/>
      <c r="F12" s="113">
        <v>1</v>
      </c>
      <c r="H12" s="22"/>
    </row>
    <row r="13" spans="1:9" ht="14.95" customHeight="1" thickBot="1" x14ac:dyDescent="0.25">
      <c r="A13" s="7" t="s">
        <v>22</v>
      </c>
      <c r="B13" s="85"/>
      <c r="C13" s="85"/>
      <c r="D13" s="85"/>
      <c r="E13" s="85"/>
      <c r="F13" s="114"/>
    </row>
    <row r="14" spans="1:9" ht="14.95" customHeight="1" thickBot="1" x14ac:dyDescent="0.25">
      <c r="B14" s="2"/>
      <c r="C14" s="2"/>
      <c r="D14" s="2"/>
      <c r="E14" s="2"/>
      <c r="F14" s="2">
        <f>SUM(F3:F13)</f>
        <v>15</v>
      </c>
      <c r="G14" s="2"/>
    </row>
    <row r="15" spans="1:9" ht="14.95" customHeight="1" x14ac:dyDescent="0.25">
      <c r="B15" s="246" t="s">
        <v>83</v>
      </c>
      <c r="C15" s="247"/>
      <c r="D15" s="247"/>
      <c r="E15" s="248"/>
      <c r="F15" s="21" t="s">
        <v>162</v>
      </c>
    </row>
    <row r="16" spans="1:9" ht="14.95" customHeight="1" thickBot="1" x14ac:dyDescent="0.3">
      <c r="B16" s="249" t="s">
        <v>82</v>
      </c>
      <c r="C16" s="250"/>
      <c r="D16" s="250"/>
      <c r="E16" s="251"/>
      <c r="F16" s="136" t="s">
        <v>169</v>
      </c>
    </row>
    <row r="26" ht="14.95" customHeight="1" x14ac:dyDescent="0.25"/>
  </sheetData>
  <autoFilter ref="A2:F2" xr:uid="{00000000-0009-0000-0000-000007000000}"/>
  <mergeCells count="3">
    <mergeCell ref="B15:E15"/>
    <mergeCell ref="B16:E16"/>
    <mergeCell ref="A1:F1"/>
  </mergeCells>
  <pageMargins left="0.7" right="0.7" top="0.75" bottom="0.75" header="0.3" footer="0.3"/>
  <pageSetup paperSize="9" scale="9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4"/>
  <sheetViews>
    <sheetView workbookViewId="0">
      <selection sqref="A1:I1"/>
    </sheetView>
  </sheetViews>
  <sheetFormatPr defaultColWidth="8.875" defaultRowHeight="14.3" x14ac:dyDescent="0.25"/>
  <cols>
    <col min="1" max="1" width="17" style="39" customWidth="1"/>
    <col min="2" max="4" width="13.375" style="39" customWidth="1"/>
    <col min="5" max="6" width="13.375" customWidth="1"/>
    <col min="7" max="9" width="13.375" style="2" customWidth="1"/>
  </cols>
  <sheetData>
    <row r="1" spans="1:9" ht="14.95" x14ac:dyDescent="0.25">
      <c r="A1" s="252" t="s">
        <v>78</v>
      </c>
      <c r="B1" s="256"/>
      <c r="C1" s="256"/>
      <c r="D1" s="256"/>
      <c r="E1" s="253"/>
      <c r="F1" s="253"/>
      <c r="G1" s="253"/>
      <c r="H1" s="253"/>
      <c r="I1" s="254"/>
    </row>
    <row r="2" spans="1:9" s="23" customFormat="1" ht="29.25" customHeight="1" thickBot="1" x14ac:dyDescent="0.3">
      <c r="A2" s="115" t="s">
        <v>1</v>
      </c>
      <c r="B2" s="129" t="s">
        <v>80</v>
      </c>
      <c r="C2" s="130" t="s">
        <v>81</v>
      </c>
      <c r="D2" s="131" t="s">
        <v>3</v>
      </c>
      <c r="E2" s="116" t="s">
        <v>75</v>
      </c>
      <c r="F2" s="116" t="s">
        <v>76</v>
      </c>
      <c r="G2" s="116" t="s">
        <v>48</v>
      </c>
      <c r="H2" s="117" t="s">
        <v>51</v>
      </c>
      <c r="I2" s="118" t="s">
        <v>52</v>
      </c>
    </row>
    <row r="3" spans="1:9" ht="14.95" x14ac:dyDescent="0.25">
      <c r="A3" s="40"/>
      <c r="B3" s="124"/>
      <c r="C3" s="132"/>
      <c r="D3" s="45" t="str">
        <f>IF(C3="","",
_xlfn.LET(
_xlpm.dob,C3,
_xlpm.gender,UPPER(B3),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E3" s="25"/>
      <c r="F3" s="25"/>
      <c r="G3" s="25">
        <f t="shared" ref="G3:G28" si="0">E3+F3</f>
        <v>0</v>
      </c>
      <c r="H3" s="34"/>
      <c r="I3" s="35"/>
    </row>
    <row r="4" spans="1:9" ht="14.95" x14ac:dyDescent="0.25">
      <c r="A4" s="41"/>
      <c r="B4" s="125"/>
      <c r="C4" s="133"/>
      <c r="D4" s="70" t="str">
        <f t="shared" ref="D4:D28" si="1">IF(C4="","",
_xlfn.LET(
_xlpm.dob,C4,
_xlpm.gender,UPPER(B4),
_xlpm.refDate,DATE(2026,11,30),
_xlpm.age,DATEDIF(_xlpm.dob,_xlpm.refDate,"Y"),
IF(_xlpm.age&gt;=80,_xlpm.gender&amp;"80",
IF(_xlpm.age&gt;=70,_xlpm.gender&amp;"70",
IF(_xlpm.age&gt;=60,_xlpm.gender&amp;"60",
IF(_xlpm.age&gt;=50,_xlpm.gender&amp;"50",
IF(_xlpm.age&gt;=40,_xlpm.gender&amp;"40",
_xlpm.gender&amp;" Senior"
)))))
))</f>
        <v/>
      </c>
      <c r="E4" s="24"/>
      <c r="F4" s="27"/>
      <c r="G4" s="26">
        <f t="shared" si="0"/>
        <v>0</v>
      </c>
      <c r="H4" s="32"/>
      <c r="I4" s="30"/>
    </row>
    <row r="5" spans="1:9" ht="14.95" x14ac:dyDescent="0.25">
      <c r="A5" s="41"/>
      <c r="B5" s="127"/>
      <c r="C5" s="172"/>
      <c r="D5" s="37" t="str">
        <f t="shared" si="1"/>
        <v/>
      </c>
      <c r="E5" s="26"/>
      <c r="F5" s="26"/>
      <c r="G5" s="26">
        <f t="shared" si="0"/>
        <v>0</v>
      </c>
      <c r="H5" s="32"/>
      <c r="I5" s="30"/>
    </row>
    <row r="6" spans="1:9" ht="14.95" x14ac:dyDescent="0.25">
      <c r="A6" s="41"/>
      <c r="B6" s="127"/>
      <c r="C6" s="172"/>
      <c r="D6" s="37" t="str">
        <f t="shared" si="1"/>
        <v/>
      </c>
      <c r="E6" s="24"/>
      <c r="F6" s="27"/>
      <c r="G6" s="26">
        <f t="shared" si="0"/>
        <v>0</v>
      </c>
      <c r="H6" s="32"/>
      <c r="I6" s="30"/>
    </row>
    <row r="7" spans="1:9" ht="14.95" x14ac:dyDescent="0.25">
      <c r="A7" s="41"/>
      <c r="B7" s="127"/>
      <c r="C7" s="172"/>
      <c r="D7" s="37" t="str">
        <f t="shared" si="1"/>
        <v/>
      </c>
      <c r="E7" s="26"/>
      <c r="F7" s="26"/>
      <c r="G7" s="26">
        <f t="shared" si="0"/>
        <v>0</v>
      </c>
      <c r="H7" s="32"/>
      <c r="I7" s="30"/>
    </row>
    <row r="8" spans="1:9" ht="14.95" x14ac:dyDescent="0.25">
      <c r="A8" s="41"/>
      <c r="B8" s="127"/>
      <c r="C8" s="172"/>
      <c r="D8" s="37" t="str">
        <f t="shared" si="1"/>
        <v/>
      </c>
      <c r="E8" s="26"/>
      <c r="F8" s="26"/>
      <c r="G8" s="26">
        <f t="shared" si="0"/>
        <v>0</v>
      </c>
      <c r="H8" s="32"/>
      <c r="I8" s="30"/>
    </row>
    <row r="9" spans="1:9" ht="14.95" x14ac:dyDescent="0.25">
      <c r="A9" s="41"/>
      <c r="B9" s="127"/>
      <c r="C9" s="172"/>
      <c r="D9" s="37" t="str">
        <f t="shared" si="1"/>
        <v/>
      </c>
      <c r="E9" s="26"/>
      <c r="F9" s="26"/>
      <c r="G9" s="26">
        <f t="shared" si="0"/>
        <v>0</v>
      </c>
      <c r="H9" s="32"/>
      <c r="I9" s="30"/>
    </row>
    <row r="10" spans="1:9" ht="14.95" x14ac:dyDescent="0.25">
      <c r="A10" s="41"/>
      <c r="B10" s="127"/>
      <c r="C10" s="172"/>
      <c r="D10" s="37" t="str">
        <f t="shared" si="1"/>
        <v/>
      </c>
      <c r="E10" s="26"/>
      <c r="F10" s="26"/>
      <c r="G10" s="26">
        <f t="shared" si="0"/>
        <v>0</v>
      </c>
      <c r="H10" s="32"/>
      <c r="I10" s="30"/>
    </row>
    <row r="11" spans="1:9" ht="14.95" x14ac:dyDescent="0.25">
      <c r="A11" s="41"/>
      <c r="B11" s="127"/>
      <c r="C11" s="172"/>
      <c r="D11" s="37" t="str">
        <f t="shared" si="1"/>
        <v/>
      </c>
      <c r="E11" s="24"/>
      <c r="F11" s="27"/>
      <c r="G11" s="26">
        <f t="shared" si="0"/>
        <v>0</v>
      </c>
      <c r="H11" s="32"/>
      <c r="I11" s="30"/>
    </row>
    <row r="12" spans="1:9" ht="14.95" x14ac:dyDescent="0.25">
      <c r="A12" s="41"/>
      <c r="B12" s="127"/>
      <c r="C12" s="172"/>
      <c r="D12" s="37" t="str">
        <f t="shared" si="1"/>
        <v/>
      </c>
      <c r="E12" s="24"/>
      <c r="F12" s="27"/>
      <c r="G12" s="26">
        <f t="shared" si="0"/>
        <v>0</v>
      </c>
      <c r="H12" s="32"/>
      <c r="I12" s="30"/>
    </row>
    <row r="13" spans="1:9" ht="14.95" x14ac:dyDescent="0.25">
      <c r="A13" s="41"/>
      <c r="B13" s="127"/>
      <c r="C13" s="172"/>
      <c r="D13" s="37" t="str">
        <f t="shared" si="1"/>
        <v/>
      </c>
      <c r="E13" s="26"/>
      <c r="F13" s="26"/>
      <c r="G13" s="26">
        <f t="shared" si="0"/>
        <v>0</v>
      </c>
      <c r="H13" s="32"/>
      <c r="I13" s="30"/>
    </row>
    <row r="14" spans="1:9" ht="14.95" x14ac:dyDescent="0.25">
      <c r="A14" s="41"/>
      <c r="B14" s="127"/>
      <c r="C14" s="172"/>
      <c r="D14" s="37" t="str">
        <f t="shared" si="1"/>
        <v/>
      </c>
      <c r="E14" s="24"/>
      <c r="F14" s="27"/>
      <c r="G14" s="26">
        <f t="shared" si="0"/>
        <v>0</v>
      </c>
      <c r="H14" s="32"/>
      <c r="I14" s="30"/>
    </row>
    <row r="15" spans="1:9" ht="14.95" x14ac:dyDescent="0.25">
      <c r="A15" s="41"/>
      <c r="B15" s="127"/>
      <c r="C15" s="172"/>
      <c r="D15" s="37" t="str">
        <f t="shared" si="1"/>
        <v/>
      </c>
      <c r="E15" s="24"/>
      <c r="F15" s="27"/>
      <c r="G15" s="26">
        <f t="shared" si="0"/>
        <v>0</v>
      </c>
      <c r="H15" s="32"/>
      <c r="I15" s="30"/>
    </row>
    <row r="16" spans="1:9" ht="14.95" x14ac:dyDescent="0.25">
      <c r="A16" s="41"/>
      <c r="B16" s="127"/>
      <c r="C16" s="172"/>
      <c r="D16" s="37" t="str">
        <f t="shared" si="1"/>
        <v/>
      </c>
      <c r="E16" s="26"/>
      <c r="F16" s="26"/>
      <c r="G16" s="26">
        <f t="shared" si="0"/>
        <v>0</v>
      </c>
      <c r="H16" s="32"/>
      <c r="I16" s="30"/>
    </row>
    <row r="17" spans="1:9" ht="14.95" x14ac:dyDescent="0.25">
      <c r="A17" s="41"/>
      <c r="B17" s="127"/>
      <c r="C17" s="172"/>
      <c r="D17" s="37" t="str">
        <f t="shared" si="1"/>
        <v/>
      </c>
      <c r="E17" s="24"/>
      <c r="F17" s="27"/>
      <c r="G17" s="26">
        <f t="shared" si="0"/>
        <v>0</v>
      </c>
      <c r="H17" s="32"/>
      <c r="I17" s="30"/>
    </row>
    <row r="18" spans="1:9" ht="14.95" x14ac:dyDescent="0.25">
      <c r="A18" s="41"/>
      <c r="B18" s="127"/>
      <c r="C18" s="172"/>
      <c r="D18" s="37" t="str">
        <f t="shared" si="1"/>
        <v/>
      </c>
      <c r="E18" s="26"/>
      <c r="F18" s="26"/>
      <c r="G18" s="26">
        <f t="shared" si="0"/>
        <v>0</v>
      </c>
      <c r="H18" s="32"/>
      <c r="I18" s="30"/>
    </row>
    <row r="19" spans="1:9" ht="14.95" x14ac:dyDescent="0.25">
      <c r="A19" s="41"/>
      <c r="B19" s="127"/>
      <c r="C19" s="172"/>
      <c r="D19" s="37" t="str">
        <f t="shared" si="1"/>
        <v/>
      </c>
      <c r="E19" s="24"/>
      <c r="F19" s="27"/>
      <c r="G19" s="26">
        <f t="shared" si="0"/>
        <v>0</v>
      </c>
      <c r="H19" s="32"/>
      <c r="I19" s="30"/>
    </row>
    <row r="20" spans="1:9" ht="14.95" x14ac:dyDescent="0.25">
      <c r="A20" s="41"/>
      <c r="B20" s="127"/>
      <c r="C20" s="172"/>
      <c r="D20" s="37" t="str">
        <f t="shared" si="1"/>
        <v/>
      </c>
      <c r="E20" s="24"/>
      <c r="F20" s="27"/>
      <c r="G20" s="26">
        <f t="shared" si="0"/>
        <v>0</v>
      </c>
      <c r="H20" s="32"/>
      <c r="I20" s="30"/>
    </row>
    <row r="21" spans="1:9" ht="14.95" x14ac:dyDescent="0.25">
      <c r="A21" s="41"/>
      <c r="B21" s="127"/>
      <c r="C21" s="172"/>
      <c r="D21" s="37" t="str">
        <f t="shared" si="1"/>
        <v/>
      </c>
      <c r="E21" s="24"/>
      <c r="F21" s="27"/>
      <c r="G21" s="26">
        <f t="shared" si="0"/>
        <v>0</v>
      </c>
      <c r="H21" s="32"/>
      <c r="I21" s="30"/>
    </row>
    <row r="22" spans="1:9" ht="14.95" x14ac:dyDescent="0.25">
      <c r="A22" s="41"/>
      <c r="B22" s="127"/>
      <c r="C22" s="172"/>
      <c r="D22" s="37" t="str">
        <f t="shared" si="1"/>
        <v/>
      </c>
      <c r="E22" s="24"/>
      <c r="F22" s="27"/>
      <c r="G22" s="26">
        <f t="shared" si="0"/>
        <v>0</v>
      </c>
      <c r="H22" s="32"/>
      <c r="I22" s="30"/>
    </row>
    <row r="23" spans="1:9" ht="14.95" x14ac:dyDescent="0.25">
      <c r="A23" s="41"/>
      <c r="B23" s="127"/>
      <c r="C23" s="172"/>
      <c r="D23" s="37" t="str">
        <f t="shared" si="1"/>
        <v/>
      </c>
      <c r="E23" s="26"/>
      <c r="F23" s="26"/>
      <c r="G23" s="26">
        <f t="shared" si="0"/>
        <v>0</v>
      </c>
      <c r="H23" s="32"/>
      <c r="I23" s="30"/>
    </row>
    <row r="24" spans="1:9" ht="14.95" x14ac:dyDescent="0.25">
      <c r="A24" s="41"/>
      <c r="B24" s="127"/>
      <c r="C24" s="172"/>
      <c r="D24" s="37" t="str">
        <f t="shared" si="1"/>
        <v/>
      </c>
      <c r="E24" s="24"/>
      <c r="F24" s="27"/>
      <c r="G24" s="26">
        <f t="shared" si="0"/>
        <v>0</v>
      </c>
      <c r="H24" s="32"/>
      <c r="I24" s="30"/>
    </row>
    <row r="25" spans="1:9" ht="14.95" x14ac:dyDescent="0.25">
      <c r="A25" s="41"/>
      <c r="B25" s="127"/>
      <c r="C25" s="172"/>
      <c r="D25" s="37" t="str">
        <f t="shared" si="1"/>
        <v/>
      </c>
      <c r="E25" s="26"/>
      <c r="F25" s="26"/>
      <c r="G25" s="26">
        <f t="shared" si="0"/>
        <v>0</v>
      </c>
      <c r="H25" s="32"/>
      <c r="I25" s="30"/>
    </row>
    <row r="26" spans="1:9" ht="14.95" x14ac:dyDescent="0.25">
      <c r="A26" s="41"/>
      <c r="B26" s="127"/>
      <c r="C26" s="172"/>
      <c r="D26" s="37" t="str">
        <f t="shared" si="1"/>
        <v/>
      </c>
      <c r="E26" s="24"/>
      <c r="F26" s="27"/>
      <c r="G26" s="26">
        <f t="shared" si="0"/>
        <v>0</v>
      </c>
      <c r="H26" s="32"/>
      <c r="I26" s="30"/>
    </row>
    <row r="27" spans="1:9" ht="14.95" x14ac:dyDescent="0.25">
      <c r="A27" s="41"/>
      <c r="B27" s="127"/>
      <c r="C27" s="172"/>
      <c r="D27" s="37" t="str">
        <f t="shared" si="1"/>
        <v/>
      </c>
      <c r="E27" s="26"/>
      <c r="F27" s="26"/>
      <c r="G27" s="26">
        <f t="shared" si="0"/>
        <v>0</v>
      </c>
      <c r="H27" s="32"/>
      <c r="I27" s="30"/>
    </row>
    <row r="28" spans="1:9" ht="15.8" thickBot="1" x14ac:dyDescent="0.3">
      <c r="A28" s="42"/>
      <c r="B28" s="128"/>
      <c r="C28" s="173"/>
      <c r="D28" s="38" t="str">
        <f t="shared" si="1"/>
        <v/>
      </c>
      <c r="E28" s="28"/>
      <c r="F28" s="29"/>
      <c r="G28" s="36">
        <f t="shared" si="0"/>
        <v>0</v>
      </c>
      <c r="H28" s="33"/>
      <c r="I28" s="31"/>
    </row>
    <row r="30" spans="1:9" ht="14.95" x14ac:dyDescent="0.25">
      <c r="A30" s="39" t="s">
        <v>77</v>
      </c>
    </row>
    <row r="31" spans="1:9" ht="28.4" customHeight="1" x14ac:dyDescent="0.25">
      <c r="A31" s="255" t="s">
        <v>50</v>
      </c>
      <c r="B31" s="255"/>
      <c r="C31" s="255"/>
      <c r="D31" s="255"/>
      <c r="E31" s="255"/>
      <c r="F31" s="255"/>
      <c r="G31" s="255"/>
      <c r="H31" s="255"/>
      <c r="I31" s="255"/>
    </row>
    <row r="32" spans="1:9" x14ac:dyDescent="0.25">
      <c r="A32" s="43" t="s">
        <v>49</v>
      </c>
      <c r="B32" s="43"/>
      <c r="C32" s="43"/>
    </row>
    <row r="34" spans="1:9" ht="47.05" customHeight="1" x14ac:dyDescent="0.25">
      <c r="A34" s="255" t="s">
        <v>53</v>
      </c>
      <c r="B34" s="255"/>
      <c r="C34" s="255"/>
      <c r="D34" s="255"/>
      <c r="E34" s="255"/>
      <c r="F34" s="255"/>
      <c r="G34" s="255"/>
      <c r="H34" s="255"/>
      <c r="I34" s="255"/>
    </row>
  </sheetData>
  <autoFilter ref="A2:I2" xr:uid="{00000000-0009-0000-0000-000008000000}">
    <sortState xmlns:xlrd2="http://schemas.microsoft.com/office/spreadsheetml/2017/richdata2" ref="A2:J27">
      <sortCondition descending="1" ref="I1"/>
    </sortState>
  </autoFilter>
  <mergeCells count="3">
    <mergeCell ref="A31:I31"/>
    <mergeCell ref="A34:I34"/>
    <mergeCell ref="A1:I1"/>
  </mergeCells>
  <hyperlinks>
    <hyperlink ref="A32" r:id="rId1" xr:uid="{00000000-0004-0000-0800-000000000000}"/>
  </hyperlinks>
  <pageMargins left="0.7" right="0.7" top="0.75" bottom="0.75" header="0.3" footer="0.3"/>
  <pageSetup paperSize="9" scale="70" orientation="portrait" verticalDpi="0" r:id="rId2"/>
</worksheet>
</file>

<file path=docMetadata/LabelInfo.xml><?xml version="1.0" encoding="utf-8"?>
<clbl:labelList xmlns:clbl="http://schemas.microsoft.com/office/2020/mipLabelMetadata">
  <clbl:label id="{728a8288-4e85-4e25-bec5-51e30820125a}" enabled="0" method="" siteId="{728a8288-4e85-4e25-bec5-51e3082012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Overall by age cat.</vt:lpstr>
      <vt:lpstr>Overall by gender</vt:lpstr>
      <vt:lpstr>Road by age cat.</vt:lpstr>
      <vt:lpstr>Trail by age cat.</vt:lpstr>
      <vt:lpstr>Fell by age cat.</vt:lpstr>
      <vt:lpstr>Ultra by age cat.</vt:lpstr>
      <vt:lpstr>Anytimes by age cat.</vt:lpstr>
      <vt:lpstr>2026 Leaders</vt:lpstr>
      <vt:lpstr>Age Grading</vt:lpstr>
      <vt:lpstr>Sheet1</vt:lpstr>
      <vt:lpstr>'2026 Leaders'!Print_Area</vt:lpstr>
      <vt:lpstr>'Age Grading'!Print_Area</vt:lpstr>
      <vt:lpstr>'Anytimes by age cat.'!Print_Area</vt:lpstr>
      <vt:lpstr>'Fell by age cat.'!Print_Area</vt:lpstr>
      <vt:lpstr>'Overall by age cat.'!Print_Area</vt:lpstr>
      <vt:lpstr>'Overall by gender'!Print_Area</vt:lpstr>
      <vt:lpstr>'Road by age cat.'!Print_Area</vt:lpstr>
      <vt:lpstr>'Trail by age cat.'!Print_Area</vt:lpstr>
      <vt:lpstr>'Ultra by age cat.'!Print_Area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Crutchley, Ian</dc:creator>
  <cp:lastModifiedBy>Ian Crutchley</cp:lastModifiedBy>
  <cp:lastPrinted>2026-04-11T08:33:53Z</cp:lastPrinted>
  <dcterms:created xsi:type="dcterms:W3CDTF">2021-02-22T20:55:53Z</dcterms:created>
  <dcterms:modified xsi:type="dcterms:W3CDTF">2026-04-11T09:02:24Z</dcterms:modified>
</cp:coreProperties>
</file>